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현재_통합_문서" defaultThemeVersion="124226"/>
  <bookViews>
    <workbookView xWindow="0" yWindow="0" windowWidth="28800" windowHeight="12390" tabRatio="680" firstSheet="1" activeTab="1"/>
  </bookViews>
  <sheets>
    <sheet name="ORIGINAL PO Q'TY" sheetId="14" state="hidden" r:id="rId1"/>
    <sheet name="TOTAL Q'TY" sheetId="29" r:id="rId2"/>
    <sheet name="ALREADY SHIPMENT" sheetId="2" state="hidden" r:id="rId3"/>
    <sheet name="carton size" sheetId="12" state="hidden" r:id="rId4"/>
    <sheet name="4.9" sheetId="25" state="hidden" r:id="rId5"/>
    <sheet name="4.30" sheetId="26" state="hidden" r:id="rId6"/>
    <sheet name="5.16" sheetId="27" state="hidden" r:id="rId7"/>
    <sheet name="6.11" sheetId="28" state="hidden" r:id="rId8"/>
  </sheets>
  <externalReferences>
    <externalReference r:id="rId9"/>
  </externalReferences>
  <definedNames>
    <definedName name="_xlnm._FilterDatabase" localSheetId="5" hidden="1">'4.30'!$A$1:$V$38</definedName>
    <definedName name="_xlnm._FilterDatabase" localSheetId="4" hidden="1">'4.9'!$A$1:$Q$63</definedName>
    <definedName name="_xlnm._FilterDatabase" localSheetId="6" hidden="1">'5.16'!$A$1:$W$33</definedName>
    <definedName name="_xlnm._FilterDatabase" localSheetId="7" hidden="1">'6.11'!$A$1:$V$18</definedName>
    <definedName name="_xlnm._FilterDatabase" localSheetId="2" hidden="1">'ALREADY SHIPMENT'!$A$1:$AK$214</definedName>
    <definedName name="_xlnm._FilterDatabase" localSheetId="0" hidden="1">'ORIGINAL PO Q''TY'!$A$1:$AL$131</definedName>
    <definedName name="_xlnm._FilterDatabase" localSheetId="1" hidden="1">'TOTAL Q''TY'!$A$3:$N$21</definedName>
    <definedName name="_xlnm.Print_Area" localSheetId="5">'4.30'!#REF!</definedName>
    <definedName name="_xlnm.Print_Area" localSheetId="4">'4.9'!#REF!</definedName>
    <definedName name="_xlnm.Print_Area" localSheetId="6">'5.16'!#REF!</definedName>
    <definedName name="_xlnm.Print_Area" localSheetId="7">'6.11'!#REF!</definedName>
    <definedName name="_xlnm.Print_Area" localSheetId="2">'ALREADY SHIPMENT'!#REF!</definedName>
    <definedName name="_xlnm.Print_Area" localSheetId="0">'ORIGINAL PO Q''TY'!#REF!</definedName>
    <definedName name="_xlnm.Print_Area" localSheetId="1">'TOTAL Q''TY'!#REF!</definedName>
    <definedName name="size_dump">[1]sizes_dump!$A$2:$Q$374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29" l="1"/>
  <c r="H14" i="29"/>
  <c r="J14" i="29"/>
  <c r="F15" i="29"/>
  <c r="J15" i="29"/>
  <c r="F16" i="29"/>
  <c r="J16" i="29"/>
  <c r="J17" i="29"/>
  <c r="J18" i="29"/>
  <c r="J19" i="29"/>
  <c r="F4" i="29"/>
  <c r="G4" i="29"/>
  <c r="H4" i="29"/>
  <c r="I4" i="29"/>
  <c r="J4" i="29"/>
  <c r="J5" i="29"/>
  <c r="J6" i="29"/>
  <c r="J7" i="29"/>
  <c r="J8" i="29"/>
  <c r="J9" i="29"/>
  <c r="J10" i="29"/>
  <c r="J11" i="29"/>
  <c r="V3" i="28"/>
  <c r="V2" i="28"/>
  <c r="T17" i="28"/>
  <c r="V17" i="28"/>
  <c r="Q17" i="28"/>
  <c r="T16" i="28"/>
  <c r="V16" i="28"/>
  <c r="Q16" i="28"/>
  <c r="T15" i="28"/>
  <c r="V15" i="28"/>
  <c r="Q15" i="28"/>
  <c r="T14" i="28"/>
  <c r="V14" i="28"/>
  <c r="Q14" i="28"/>
  <c r="T13" i="28"/>
  <c r="V13" i="28"/>
  <c r="Q13" i="28"/>
  <c r="T12" i="28"/>
  <c r="V12" i="28"/>
  <c r="Q12" i="28"/>
  <c r="T11" i="28"/>
  <c r="V11" i="28"/>
  <c r="Q11" i="28"/>
  <c r="T10" i="28"/>
  <c r="V10" i="28"/>
  <c r="Q10" i="28"/>
  <c r="T9" i="28"/>
  <c r="V9" i="28"/>
  <c r="Q9" i="28"/>
  <c r="T8" i="28"/>
  <c r="V8" i="28"/>
  <c r="Q8" i="28"/>
  <c r="T7" i="28"/>
  <c r="V7" i="28"/>
  <c r="Q7" i="28"/>
  <c r="T6" i="28"/>
  <c r="V6" i="28"/>
  <c r="Q6" i="28"/>
  <c r="T5" i="28"/>
  <c r="V5" i="28"/>
  <c r="Q5" i="28"/>
  <c r="T4" i="28"/>
  <c r="V4" i="28"/>
  <c r="Q4" i="28"/>
  <c r="Q3" i="28"/>
  <c r="Q2" i="28"/>
  <c r="T32" i="27"/>
  <c r="V32" i="27"/>
  <c r="Q32" i="27"/>
  <c r="T31" i="27"/>
  <c r="V31" i="27"/>
  <c r="Q31" i="27"/>
  <c r="T30" i="27"/>
  <c r="V30" i="27"/>
  <c r="Q30" i="27"/>
  <c r="T29" i="27"/>
  <c r="V29" i="27"/>
  <c r="Q29" i="27"/>
  <c r="T28" i="27"/>
  <c r="V28" i="27"/>
  <c r="Q28" i="27"/>
  <c r="T27" i="27"/>
  <c r="V27" i="27"/>
  <c r="Q27" i="27"/>
  <c r="T26" i="27"/>
  <c r="V26" i="27"/>
  <c r="Q26" i="27"/>
  <c r="T25" i="27"/>
  <c r="V25" i="27"/>
  <c r="Q25" i="27"/>
  <c r="T24" i="27"/>
  <c r="V24" i="27"/>
  <c r="Q24" i="27"/>
  <c r="T23" i="27"/>
  <c r="V23" i="27"/>
  <c r="Q23" i="27"/>
  <c r="T22" i="27"/>
  <c r="V22" i="27"/>
  <c r="Q22" i="27"/>
  <c r="T21" i="27"/>
  <c r="V21" i="27"/>
  <c r="Q21" i="27"/>
  <c r="T20" i="27"/>
  <c r="V20" i="27"/>
  <c r="Q20" i="27"/>
  <c r="T19" i="27"/>
  <c r="V19" i="27"/>
  <c r="Q19" i="27"/>
  <c r="T18" i="27"/>
  <c r="V18" i="27"/>
  <c r="Q18" i="27"/>
  <c r="T17" i="27"/>
  <c r="V17" i="27"/>
  <c r="Q17" i="27"/>
  <c r="T16" i="27"/>
  <c r="V16" i="27"/>
  <c r="Q16" i="27"/>
  <c r="T15" i="27"/>
  <c r="V15" i="27"/>
  <c r="Q15" i="27"/>
  <c r="T14" i="27"/>
  <c r="V14" i="27"/>
  <c r="Q14" i="27"/>
  <c r="T13" i="27"/>
  <c r="V13" i="27"/>
  <c r="Q13" i="27"/>
  <c r="T12" i="27"/>
  <c r="V12" i="27"/>
  <c r="Q12" i="27"/>
  <c r="T11" i="27"/>
  <c r="V11" i="27"/>
  <c r="Q11" i="27"/>
  <c r="T10" i="27"/>
  <c r="V10" i="27"/>
  <c r="Q10" i="27"/>
  <c r="T9" i="27"/>
  <c r="V9" i="27"/>
  <c r="Q9" i="27"/>
  <c r="T8" i="27"/>
  <c r="V8" i="27"/>
  <c r="Q8" i="27"/>
  <c r="T7" i="27"/>
  <c r="V7" i="27"/>
  <c r="Q7" i="27"/>
  <c r="T6" i="27"/>
  <c r="V6" i="27"/>
  <c r="Q6" i="27"/>
  <c r="T5" i="27"/>
  <c r="V5" i="27"/>
  <c r="Q5" i="27"/>
  <c r="Q4" i="27"/>
  <c r="Q3" i="27"/>
  <c r="Q2" i="27"/>
  <c r="T37" i="26"/>
  <c r="V37" i="26"/>
  <c r="Q37" i="26"/>
  <c r="T36" i="26"/>
  <c r="V36" i="26"/>
  <c r="Q36" i="26"/>
  <c r="T35" i="26"/>
  <c r="V35" i="26"/>
  <c r="Q35" i="26"/>
  <c r="T34" i="26"/>
  <c r="V34" i="26"/>
  <c r="Q34" i="26"/>
  <c r="T33" i="26"/>
  <c r="V33" i="26"/>
  <c r="Q33" i="26"/>
  <c r="T32" i="26"/>
  <c r="V32" i="26"/>
  <c r="Q32" i="26"/>
  <c r="T31" i="26"/>
  <c r="V31" i="26"/>
  <c r="Q31" i="26"/>
  <c r="T30" i="26"/>
  <c r="V30" i="26"/>
  <c r="Q30" i="26"/>
  <c r="T29" i="26"/>
  <c r="V29" i="26"/>
  <c r="Q29" i="26"/>
  <c r="T28" i="26"/>
  <c r="V28" i="26"/>
  <c r="Q28" i="26"/>
  <c r="T27" i="26"/>
  <c r="V27" i="26"/>
  <c r="Q27" i="26"/>
  <c r="T26" i="26"/>
  <c r="V26" i="26"/>
  <c r="Q26" i="26"/>
  <c r="T25" i="26"/>
  <c r="V25" i="26"/>
  <c r="Q25" i="26"/>
  <c r="T24" i="26"/>
  <c r="V24" i="26"/>
  <c r="Q24" i="26"/>
  <c r="T23" i="26"/>
  <c r="V23" i="26"/>
  <c r="Q23" i="26"/>
  <c r="T22" i="26"/>
  <c r="V22" i="26"/>
  <c r="Q22" i="26"/>
  <c r="T21" i="26"/>
  <c r="V21" i="26"/>
  <c r="Q21" i="26"/>
  <c r="T20" i="26"/>
  <c r="V20" i="26"/>
  <c r="Q20" i="26"/>
  <c r="T19" i="26"/>
  <c r="V19" i="26"/>
  <c r="Q19" i="26"/>
  <c r="T18" i="26"/>
  <c r="V18" i="26"/>
  <c r="Q18" i="26"/>
  <c r="T17" i="26"/>
  <c r="V17" i="26"/>
  <c r="Q17" i="26"/>
  <c r="T16" i="26"/>
  <c r="V16" i="26"/>
  <c r="Q16" i="26"/>
  <c r="T15" i="26"/>
  <c r="V15" i="26"/>
  <c r="Q15" i="26"/>
  <c r="T14" i="26"/>
  <c r="V14" i="26"/>
  <c r="Q14" i="26"/>
  <c r="T13" i="26"/>
  <c r="V13" i="26"/>
  <c r="Q13" i="26"/>
  <c r="T12" i="26"/>
  <c r="V12" i="26"/>
  <c r="Q12" i="26"/>
  <c r="T11" i="26"/>
  <c r="V11" i="26"/>
  <c r="Q11" i="26"/>
  <c r="T10" i="26"/>
  <c r="V10" i="26"/>
  <c r="Q10" i="26"/>
  <c r="T9" i="26"/>
  <c r="V9" i="26"/>
  <c r="Q9" i="26"/>
  <c r="T8" i="26"/>
  <c r="V8" i="26"/>
  <c r="Q8" i="26"/>
  <c r="T7" i="26"/>
  <c r="V7" i="26"/>
  <c r="Q7" i="26"/>
  <c r="T6" i="26"/>
  <c r="V6" i="26"/>
  <c r="Q6" i="26"/>
  <c r="Q5" i="26"/>
  <c r="Q4" i="26"/>
  <c r="Q3" i="26"/>
  <c r="Q2" i="26"/>
  <c r="Q38" i="26"/>
  <c r="O62" i="25"/>
  <c r="Q62" i="25"/>
  <c r="L62" i="25"/>
  <c r="O61" i="25"/>
  <c r="Q61" i="25"/>
  <c r="L61" i="25"/>
  <c r="O60" i="25"/>
  <c r="Q60" i="25"/>
  <c r="L60" i="25"/>
  <c r="O59" i="25"/>
  <c r="Q59" i="25"/>
  <c r="L59" i="25"/>
  <c r="O58" i="25"/>
  <c r="Q58" i="25"/>
  <c r="L58" i="25"/>
  <c r="O57" i="25"/>
  <c r="Q57" i="25"/>
  <c r="L57" i="25"/>
  <c r="O56" i="25"/>
  <c r="Q56" i="25"/>
  <c r="L56" i="25"/>
  <c r="O55" i="25"/>
  <c r="Q55" i="25"/>
  <c r="L55" i="25"/>
  <c r="O54" i="25"/>
  <c r="Q54" i="25"/>
  <c r="L54" i="25"/>
  <c r="O53" i="25"/>
  <c r="Q53" i="25"/>
  <c r="L53" i="25"/>
  <c r="O52" i="25"/>
  <c r="Q52" i="25"/>
  <c r="L52" i="25"/>
  <c r="O51" i="25"/>
  <c r="Q51" i="25"/>
  <c r="L51" i="25"/>
  <c r="O50" i="25"/>
  <c r="Q50" i="25"/>
  <c r="L50" i="25"/>
  <c r="O49" i="25"/>
  <c r="Q49" i="25"/>
  <c r="L49" i="25"/>
  <c r="O48" i="25"/>
  <c r="Q48" i="25"/>
  <c r="L48" i="25"/>
  <c r="O47" i="25"/>
  <c r="Q47" i="25"/>
  <c r="L47" i="25"/>
  <c r="O46" i="25"/>
  <c r="Q46" i="25"/>
  <c r="L46" i="25"/>
  <c r="O45" i="25"/>
  <c r="Q45" i="25"/>
  <c r="L45" i="25"/>
  <c r="O44" i="25"/>
  <c r="Q44" i="25"/>
  <c r="L44" i="25"/>
  <c r="O43" i="25"/>
  <c r="Q43" i="25"/>
  <c r="L43" i="25"/>
  <c r="O42" i="25"/>
  <c r="Q42" i="25"/>
  <c r="L42" i="25"/>
  <c r="O41" i="25"/>
  <c r="Q41" i="25"/>
  <c r="L41" i="25"/>
  <c r="O40" i="25"/>
  <c r="Q40" i="25"/>
  <c r="L40" i="25"/>
  <c r="O39" i="25"/>
  <c r="Q39" i="25"/>
  <c r="L39" i="25"/>
  <c r="O38" i="25"/>
  <c r="Q38" i="25"/>
  <c r="L38" i="25"/>
  <c r="O37" i="25"/>
  <c r="Q37" i="25"/>
  <c r="L37" i="25"/>
  <c r="O36" i="25"/>
  <c r="Q36" i="25"/>
  <c r="L36" i="25"/>
  <c r="O35" i="25"/>
  <c r="Q35" i="25"/>
  <c r="L35" i="25"/>
  <c r="O34" i="25"/>
  <c r="Q34" i="25"/>
  <c r="L34" i="25"/>
  <c r="O33" i="25"/>
  <c r="Q33" i="25"/>
  <c r="L33" i="25"/>
  <c r="O32" i="25"/>
  <c r="Q32" i="25"/>
  <c r="L32" i="25"/>
  <c r="O31" i="25"/>
  <c r="Q31" i="25"/>
  <c r="L31" i="25"/>
  <c r="O30" i="25"/>
  <c r="Q30" i="25"/>
  <c r="L30" i="25"/>
  <c r="O29" i="25"/>
  <c r="Q29" i="25"/>
  <c r="L29" i="25"/>
  <c r="O28" i="25"/>
  <c r="Q28" i="25"/>
  <c r="L28" i="25"/>
  <c r="O27" i="25"/>
  <c r="Q27" i="25"/>
  <c r="L27" i="25"/>
  <c r="O26" i="25"/>
  <c r="Q26" i="25"/>
  <c r="L26" i="25"/>
  <c r="O25" i="25"/>
  <c r="Q25" i="25"/>
  <c r="L25" i="25"/>
  <c r="O24" i="25"/>
  <c r="Q24" i="25"/>
  <c r="L24" i="25"/>
  <c r="O23" i="25"/>
  <c r="Q23" i="25"/>
  <c r="L23" i="25"/>
  <c r="O22" i="25"/>
  <c r="Q22" i="25"/>
  <c r="L22" i="25"/>
  <c r="O21" i="25"/>
  <c r="Q21" i="25"/>
  <c r="L21" i="25"/>
  <c r="O20" i="25"/>
  <c r="Q20" i="25"/>
  <c r="L20" i="25"/>
  <c r="O19" i="25"/>
  <c r="Q19" i="25"/>
  <c r="L19" i="25"/>
  <c r="O18" i="25"/>
  <c r="Q18" i="25"/>
  <c r="L18" i="25"/>
  <c r="O17" i="25"/>
  <c r="Q17" i="25"/>
  <c r="L17" i="25"/>
  <c r="O16" i="25"/>
  <c r="Q16" i="25"/>
  <c r="L16" i="25"/>
  <c r="O15" i="25"/>
  <c r="Q15" i="25"/>
  <c r="L15" i="25"/>
  <c r="O14" i="25"/>
  <c r="Q14" i="25"/>
  <c r="L14" i="25"/>
  <c r="O13" i="25"/>
  <c r="Q13" i="25"/>
  <c r="L13" i="25"/>
  <c r="O12" i="25"/>
  <c r="Q12" i="25"/>
  <c r="L12" i="25"/>
  <c r="O11" i="25"/>
  <c r="Q11" i="25"/>
  <c r="L11" i="25"/>
  <c r="O10" i="25"/>
  <c r="Q10" i="25"/>
  <c r="L10" i="25"/>
  <c r="O9" i="25"/>
  <c r="Q9" i="25"/>
  <c r="L9" i="25"/>
  <c r="O8" i="25"/>
  <c r="Q8" i="25"/>
  <c r="L8" i="25"/>
  <c r="L7" i="25"/>
  <c r="L6" i="25"/>
  <c r="L5" i="25"/>
  <c r="L4" i="25"/>
  <c r="L3" i="25"/>
  <c r="L2" i="25"/>
  <c r="Q166" i="14"/>
  <c r="AB166" i="14"/>
  <c r="Q165" i="14"/>
  <c r="AB165" i="14"/>
  <c r="Q164" i="14"/>
  <c r="AB164" i="14"/>
  <c r="Q163" i="14"/>
  <c r="AB163" i="14"/>
  <c r="Q162" i="14"/>
  <c r="AB162" i="14"/>
  <c r="Q161" i="14"/>
  <c r="AB161" i="14"/>
  <c r="Q160" i="14"/>
  <c r="AB160" i="14"/>
  <c r="Q159" i="14"/>
  <c r="AB159" i="14"/>
  <c r="Q158" i="14"/>
  <c r="AB158" i="14"/>
  <c r="Q157" i="14"/>
  <c r="AB157" i="14"/>
  <c r="Q156" i="14"/>
  <c r="AB156" i="14"/>
  <c r="Q155" i="14"/>
  <c r="AB155" i="14"/>
  <c r="Q154" i="14"/>
  <c r="AB154" i="14"/>
  <c r="Q153" i="14"/>
  <c r="AB153" i="14"/>
  <c r="Q152" i="14"/>
  <c r="AB152" i="14"/>
  <c r="Q151" i="14"/>
  <c r="AB151" i="14"/>
  <c r="Q150" i="14"/>
  <c r="AB150" i="14"/>
  <c r="Q149" i="14"/>
  <c r="AB149" i="14"/>
  <c r="Q148" i="14"/>
  <c r="AB148" i="14"/>
  <c r="Q147" i="14"/>
  <c r="AB147" i="14"/>
  <c r="Q146" i="14"/>
  <c r="AB146" i="14"/>
  <c r="Q145" i="14"/>
  <c r="AB145" i="14"/>
  <c r="Q144" i="14"/>
  <c r="AB144" i="14"/>
  <c r="Q143" i="14"/>
  <c r="AB143" i="14"/>
  <c r="Q142" i="14"/>
  <c r="AB142" i="14"/>
  <c r="Q141" i="14"/>
  <c r="AB141" i="14"/>
  <c r="Q140" i="14"/>
  <c r="AB140" i="14"/>
  <c r="Q139" i="14"/>
  <c r="AB139" i="14"/>
  <c r="Q138" i="14"/>
  <c r="AB138" i="14"/>
  <c r="Q137" i="14"/>
  <c r="AB137" i="14"/>
  <c r="Q136" i="14"/>
  <c r="AB136" i="14"/>
  <c r="Q135" i="14"/>
  <c r="AB135" i="14"/>
  <c r="Q134" i="14"/>
  <c r="AB134" i="14"/>
  <c r="Q133" i="14"/>
  <c r="AB133" i="14"/>
  <c r="Q132" i="14"/>
  <c r="AB132" i="14"/>
  <c r="Q131" i="14"/>
  <c r="AB131" i="14"/>
  <c r="Q130" i="14"/>
  <c r="AB130" i="14"/>
  <c r="Q129" i="14"/>
  <c r="AB129" i="14"/>
  <c r="Q128" i="14"/>
  <c r="AB128" i="14"/>
  <c r="Q127" i="14"/>
  <c r="AB127" i="14"/>
  <c r="Q126" i="14"/>
  <c r="AB126" i="14"/>
  <c r="Q125" i="14"/>
  <c r="AB125" i="14"/>
  <c r="Q124" i="14"/>
  <c r="AB124" i="14"/>
  <c r="Q123" i="14"/>
  <c r="AB123" i="14"/>
  <c r="Q122" i="14"/>
  <c r="AB122" i="14"/>
  <c r="Q121" i="14"/>
  <c r="AB121" i="14"/>
  <c r="Q120" i="14"/>
  <c r="AB120" i="14"/>
  <c r="Q119" i="14"/>
  <c r="AB119" i="14"/>
  <c r="Q118" i="14"/>
  <c r="AB118" i="14"/>
  <c r="Q117" i="14"/>
  <c r="AB117" i="14"/>
  <c r="Q116" i="14"/>
  <c r="AB116" i="14"/>
  <c r="Q115" i="14"/>
  <c r="AB115" i="14"/>
  <c r="Q114" i="14"/>
  <c r="AB114" i="14"/>
  <c r="Q113" i="14"/>
  <c r="AB113" i="14"/>
  <c r="Q112" i="14"/>
  <c r="AB112" i="14"/>
  <c r="Q111" i="14"/>
  <c r="AB111" i="14"/>
  <c r="Q110" i="14"/>
  <c r="AB110" i="14"/>
  <c r="Q109" i="14"/>
  <c r="AB109" i="14"/>
  <c r="T148" i="2"/>
  <c r="V148" i="2"/>
  <c r="Q148" i="2"/>
  <c r="AB148" i="2"/>
  <c r="T147" i="2"/>
  <c r="V147" i="2"/>
  <c r="Q147" i="2"/>
  <c r="AB147" i="2"/>
  <c r="T146" i="2"/>
  <c r="V146" i="2"/>
  <c r="Q146" i="2"/>
  <c r="AB146" i="2"/>
  <c r="T145" i="2"/>
  <c r="V145" i="2"/>
  <c r="Q145" i="2"/>
  <c r="AB145" i="2"/>
  <c r="T144" i="2"/>
  <c r="V144" i="2"/>
  <c r="Q144" i="2"/>
  <c r="AB144" i="2"/>
  <c r="T143" i="2"/>
  <c r="V143" i="2"/>
  <c r="Q143" i="2"/>
  <c r="AB143" i="2"/>
  <c r="T142" i="2"/>
  <c r="V142" i="2"/>
  <c r="Q142" i="2"/>
  <c r="AB142" i="2"/>
  <c r="T141" i="2"/>
  <c r="V141" i="2"/>
  <c r="Q141" i="2"/>
  <c r="AB141" i="2"/>
  <c r="T140" i="2"/>
  <c r="V140" i="2"/>
  <c r="Q140" i="2"/>
  <c r="AB140" i="2"/>
  <c r="T139" i="2"/>
  <c r="V139" i="2"/>
  <c r="Q139" i="2"/>
  <c r="AB139" i="2"/>
  <c r="T138" i="2"/>
  <c r="V138" i="2"/>
  <c r="Q138" i="2"/>
  <c r="AB138" i="2"/>
  <c r="Q108" i="14"/>
  <c r="AB108" i="14"/>
  <c r="Q107" i="14"/>
  <c r="AB107" i="14"/>
  <c r="Q106" i="14"/>
  <c r="AB106" i="14"/>
  <c r="Q105" i="14"/>
  <c r="AB105" i="14"/>
  <c r="Q104" i="14"/>
  <c r="AB104" i="14"/>
  <c r="Q103" i="14"/>
  <c r="AB103" i="14"/>
  <c r="AB100" i="14"/>
  <c r="Q101" i="14"/>
  <c r="AB101" i="14"/>
  <c r="Q99" i="14"/>
  <c r="AB99" i="14"/>
  <c r="Q98" i="14"/>
  <c r="AB98" i="14"/>
  <c r="Q97" i="14"/>
  <c r="AB97" i="14"/>
  <c r="Q96" i="14"/>
  <c r="AB96" i="14"/>
  <c r="Q95" i="14"/>
  <c r="AB95" i="14"/>
  <c r="Q94" i="14"/>
  <c r="AB94" i="14"/>
  <c r="Q93" i="14"/>
  <c r="AB93" i="14"/>
  <c r="Q92" i="14"/>
  <c r="AB92" i="14"/>
  <c r="Q91" i="14"/>
  <c r="AB91" i="14"/>
  <c r="Q90" i="14"/>
  <c r="AB90" i="14"/>
  <c r="Q89" i="14"/>
  <c r="AB89" i="14"/>
  <c r="Q88" i="14"/>
  <c r="AB88" i="14"/>
  <c r="Q87" i="14"/>
  <c r="AB87" i="14"/>
  <c r="Q86" i="14"/>
  <c r="AB86" i="14"/>
  <c r="Q85" i="14"/>
  <c r="AB85" i="14"/>
  <c r="Q84" i="14"/>
  <c r="AB84" i="14"/>
  <c r="Q83" i="14"/>
  <c r="AB83" i="14"/>
  <c r="Q82" i="14"/>
  <c r="AB82" i="14"/>
  <c r="Q81" i="14"/>
  <c r="AB81" i="14"/>
  <c r="Q80" i="14"/>
  <c r="AB80" i="14"/>
  <c r="Q79" i="14"/>
  <c r="AB79" i="14"/>
  <c r="Q78" i="14"/>
  <c r="AB78" i="14"/>
  <c r="T107" i="2"/>
  <c r="V107" i="2"/>
  <c r="T106" i="2"/>
  <c r="V106" i="2"/>
  <c r="T105" i="2"/>
  <c r="V105" i="2"/>
  <c r="T104" i="2"/>
  <c r="V104" i="2"/>
  <c r="T103" i="2"/>
  <c r="V103" i="2"/>
  <c r="T102" i="2"/>
  <c r="V102" i="2"/>
  <c r="Q107" i="2"/>
  <c r="AB107" i="2"/>
  <c r="Q106" i="2"/>
  <c r="AB106" i="2"/>
  <c r="Q105" i="2"/>
  <c r="AB105" i="2"/>
  <c r="Q104" i="2"/>
  <c r="AB104" i="2"/>
  <c r="Q103" i="2"/>
  <c r="AB103" i="2"/>
  <c r="Q102" i="2"/>
  <c r="AB102" i="2"/>
  <c r="Q77" i="14"/>
  <c r="AB77" i="14"/>
  <c r="Q76" i="14"/>
  <c r="AB76" i="14"/>
  <c r="AB96" i="2"/>
  <c r="AB95" i="2"/>
  <c r="AB94" i="2"/>
  <c r="AB93" i="2"/>
  <c r="AB92" i="2"/>
  <c r="AB91" i="2"/>
  <c r="AB90" i="2"/>
  <c r="AB89" i="2"/>
  <c r="AB88" i="2"/>
  <c r="AB87" i="2"/>
  <c r="T101" i="2"/>
  <c r="V101" i="2"/>
  <c r="T100" i="2"/>
  <c r="V100" i="2"/>
  <c r="T99" i="2"/>
  <c r="V99" i="2"/>
  <c r="T98" i="2"/>
  <c r="V98" i="2"/>
  <c r="T97" i="2"/>
  <c r="V97" i="2"/>
  <c r="Q101" i="2"/>
  <c r="AB101" i="2"/>
  <c r="Q100" i="2"/>
  <c r="AB100" i="2"/>
  <c r="Q99" i="2"/>
  <c r="AB99" i="2"/>
  <c r="Q98" i="2"/>
  <c r="AB98" i="2"/>
  <c r="Q97" i="2"/>
  <c r="AB97" i="2"/>
  <c r="Q75" i="14"/>
  <c r="AB75" i="14"/>
  <c r="Q74" i="14"/>
  <c r="AB74" i="14"/>
  <c r="Q73" i="14"/>
  <c r="AB73" i="14"/>
  <c r="Q70" i="14"/>
  <c r="AB70" i="14"/>
  <c r="Q69" i="14"/>
  <c r="AB69" i="14"/>
  <c r="Q68" i="14"/>
  <c r="AB68" i="14"/>
  <c r="Q67" i="14"/>
  <c r="AB67" i="14"/>
  <c r="Q66" i="14"/>
  <c r="AB66" i="14"/>
  <c r="Q65" i="14"/>
  <c r="AB65" i="14"/>
  <c r="Q64" i="14"/>
  <c r="AB64" i="14"/>
  <c r="Q72" i="14"/>
  <c r="AB72" i="14"/>
  <c r="Q71" i="14"/>
  <c r="AB71" i="14"/>
  <c r="Q63" i="14"/>
  <c r="AB63" i="14"/>
  <c r="Q62" i="14"/>
  <c r="AB62" i="14"/>
  <c r="Q60" i="14"/>
  <c r="AB60" i="14"/>
  <c r="Q61" i="14"/>
  <c r="AB61" i="14"/>
  <c r="Q59" i="14"/>
  <c r="AB59" i="14"/>
  <c r="Q58" i="14"/>
  <c r="AB58" i="14"/>
  <c r="Q57" i="14"/>
  <c r="AB57" i="14"/>
  <c r="Q56" i="14"/>
  <c r="AB56" i="14"/>
  <c r="Q55" i="14"/>
  <c r="AB55" i="14"/>
  <c r="Q54" i="14"/>
  <c r="AB54" i="14"/>
  <c r="Q53" i="14"/>
  <c r="AB53" i="14"/>
  <c r="Q52" i="14"/>
  <c r="AB52" i="14"/>
  <c r="Q51" i="14"/>
  <c r="AB51" i="14"/>
  <c r="Q50" i="14"/>
  <c r="AB50" i="14"/>
  <c r="Q47" i="14"/>
  <c r="AB47" i="14"/>
  <c r="Q48" i="14"/>
  <c r="AB48" i="14"/>
  <c r="Q49" i="14"/>
  <c r="AB49" i="14"/>
  <c r="Q46" i="14"/>
  <c r="AB46" i="14"/>
  <c r="Q45" i="14"/>
  <c r="AB45" i="14"/>
  <c r="Q44" i="14"/>
  <c r="AB44" i="14"/>
  <c r="Q43" i="14"/>
  <c r="AB43" i="14"/>
  <c r="Q42" i="14"/>
  <c r="AB42" i="14"/>
  <c r="Q41" i="14"/>
  <c r="AB41" i="14"/>
  <c r="Q40" i="14"/>
  <c r="AB40" i="14"/>
  <c r="Q39" i="14"/>
  <c r="AB39" i="14"/>
  <c r="Q37" i="14"/>
  <c r="AB37" i="14"/>
  <c r="Q36" i="14"/>
  <c r="AB36" i="14"/>
  <c r="Q35" i="14"/>
  <c r="AB35" i="14"/>
  <c r="Q34" i="14"/>
  <c r="AB34" i="14"/>
  <c r="Q33" i="14"/>
  <c r="AB33" i="14"/>
  <c r="Q32" i="14"/>
  <c r="AB32" i="14"/>
  <c r="Q31" i="14"/>
  <c r="AB31" i="14"/>
  <c r="Q30" i="14"/>
  <c r="AB30" i="14"/>
  <c r="Q29" i="14"/>
  <c r="AB29" i="14"/>
  <c r="Q28" i="14"/>
  <c r="AB28" i="14"/>
  <c r="Q27" i="14"/>
  <c r="AB27" i="14"/>
  <c r="Q26" i="14"/>
  <c r="AB26" i="14"/>
  <c r="Q25" i="14"/>
  <c r="AB25" i="14"/>
  <c r="Q24" i="14"/>
  <c r="AB24" i="14"/>
  <c r="Q23" i="14"/>
  <c r="AB23" i="14"/>
  <c r="Q22" i="14"/>
  <c r="AB22" i="14"/>
  <c r="Q21" i="14"/>
  <c r="AB21" i="14"/>
  <c r="Q20" i="14"/>
  <c r="AB20" i="14"/>
  <c r="Q19" i="14"/>
  <c r="AB19" i="14"/>
  <c r="Q18" i="14"/>
  <c r="AB18" i="14"/>
  <c r="Q17" i="14"/>
  <c r="AB17" i="14"/>
  <c r="Q16" i="14"/>
  <c r="AB16" i="14"/>
  <c r="Q15" i="14"/>
  <c r="AB15" i="14"/>
  <c r="Q14" i="14"/>
  <c r="AB14" i="14"/>
  <c r="Q13" i="14"/>
  <c r="AB13" i="14"/>
  <c r="Q12" i="14"/>
  <c r="AB12" i="14"/>
  <c r="Q11" i="14"/>
  <c r="AB11" i="14"/>
  <c r="Q10" i="14"/>
  <c r="AB10" i="14"/>
  <c r="Q9" i="14"/>
  <c r="AB9" i="14"/>
  <c r="Q8" i="14"/>
  <c r="AB8" i="14"/>
  <c r="Q7" i="14"/>
  <c r="AB7" i="14"/>
  <c r="Q6" i="14"/>
  <c r="AB6" i="14"/>
  <c r="Q5" i="14"/>
  <c r="AB5" i="14"/>
  <c r="Q4" i="14"/>
  <c r="AB4" i="14"/>
  <c r="Q3" i="14"/>
  <c r="Q2" i="14"/>
  <c r="Q38" i="14"/>
  <c r="AB3" i="14"/>
  <c r="AB2" i="14"/>
  <c r="T26" i="2"/>
  <c r="V26" i="2"/>
  <c r="T27" i="2"/>
  <c r="V27" i="2"/>
  <c r="Q27" i="2"/>
  <c r="AB27" i="2"/>
  <c r="Q26" i="2"/>
  <c r="AB26" i="2"/>
  <c r="F24" i="12"/>
  <c r="H24" i="12"/>
  <c r="F23" i="12"/>
  <c r="H23" i="12"/>
  <c r="F21" i="12"/>
  <c r="H21" i="12"/>
  <c r="F19" i="12"/>
  <c r="H19" i="12"/>
  <c r="T36" i="2"/>
  <c r="V36" i="2"/>
  <c r="T35" i="2"/>
  <c r="V35" i="2"/>
  <c r="T34" i="2"/>
  <c r="V34" i="2"/>
  <c r="T33" i="2"/>
  <c r="V33" i="2"/>
  <c r="T32" i="2"/>
  <c r="V32" i="2"/>
  <c r="T31" i="2"/>
  <c r="V31" i="2"/>
  <c r="T30" i="2"/>
  <c r="V30" i="2"/>
  <c r="Q33" i="2"/>
  <c r="AB33" i="2"/>
  <c r="Q34" i="2"/>
  <c r="AB34" i="2"/>
  <c r="Q35" i="2"/>
  <c r="AB35" i="2"/>
  <c r="Q36" i="2"/>
  <c r="AB36" i="2"/>
  <c r="Q29" i="2"/>
  <c r="AB29" i="2"/>
  <c r="Q30" i="2"/>
  <c r="AB30" i="2"/>
  <c r="Q31" i="2"/>
  <c r="AB31" i="2"/>
  <c r="Q32" i="2"/>
  <c r="AB32" i="2"/>
  <c r="T29" i="2"/>
  <c r="V29" i="2"/>
  <c r="T25" i="2"/>
  <c r="V25" i="2"/>
  <c r="T24" i="2"/>
  <c r="V24" i="2"/>
  <c r="T23" i="2"/>
  <c r="V23" i="2"/>
  <c r="T22" i="2"/>
  <c r="V22" i="2"/>
  <c r="T21" i="2"/>
  <c r="V21" i="2"/>
  <c r="T20" i="2"/>
  <c r="V20" i="2"/>
  <c r="T19" i="2"/>
  <c r="V19" i="2"/>
  <c r="Q25" i="2"/>
  <c r="AB25" i="2"/>
  <c r="Q24" i="2"/>
  <c r="AB24" i="2"/>
  <c r="Q23" i="2"/>
  <c r="AB23" i="2"/>
  <c r="Q22" i="2"/>
  <c r="AB22" i="2"/>
  <c r="Q21" i="2"/>
  <c r="AB21" i="2"/>
  <c r="Q20" i="2"/>
  <c r="AB20" i="2"/>
  <c r="Q19" i="2"/>
  <c r="AB19" i="2"/>
  <c r="Q18" i="2"/>
  <c r="AB18" i="2"/>
  <c r="T18" i="2"/>
  <c r="V18" i="2"/>
  <c r="T17" i="2"/>
  <c r="V17" i="2"/>
  <c r="T16" i="2"/>
  <c r="V16" i="2"/>
  <c r="T15" i="2"/>
  <c r="V15" i="2"/>
  <c r="T14" i="2"/>
  <c r="V14" i="2"/>
  <c r="T13" i="2"/>
  <c r="V13" i="2"/>
  <c r="T12" i="2"/>
  <c r="V12" i="2"/>
  <c r="T11" i="2"/>
  <c r="V11" i="2"/>
  <c r="T10" i="2"/>
  <c r="V10" i="2"/>
  <c r="Q17" i="2"/>
  <c r="AB17" i="2"/>
  <c r="Q16" i="2"/>
  <c r="AB16" i="2"/>
  <c r="Q15" i="2"/>
  <c r="AB15" i="2"/>
  <c r="Q14" i="2"/>
  <c r="AB14" i="2"/>
  <c r="Q13" i="2"/>
  <c r="AB13" i="2"/>
  <c r="Q12" i="2"/>
  <c r="AB12" i="2"/>
  <c r="Q11" i="2"/>
  <c r="AB11" i="2"/>
  <c r="Q10" i="2"/>
  <c r="AB10" i="2"/>
  <c r="T9" i="2"/>
  <c r="V9" i="2"/>
  <c r="T8" i="2"/>
  <c r="V8" i="2"/>
  <c r="T7" i="2"/>
  <c r="V7" i="2"/>
  <c r="T6" i="2"/>
  <c r="V6" i="2"/>
  <c r="T5" i="2"/>
  <c r="V5" i="2"/>
  <c r="T4" i="2"/>
  <c r="V4" i="2"/>
  <c r="T3" i="2"/>
  <c r="V3" i="2"/>
  <c r="T2" i="2"/>
  <c r="V2" i="2"/>
  <c r="Q3" i="2"/>
  <c r="AB3" i="2"/>
  <c r="Q4" i="2"/>
  <c r="AB4" i="2"/>
  <c r="Q5" i="2"/>
  <c r="AB5" i="2"/>
  <c r="Q6" i="2"/>
  <c r="AB6" i="2"/>
  <c r="Q7" i="2"/>
  <c r="AB7" i="2"/>
  <c r="Q8" i="2"/>
  <c r="AB8" i="2"/>
  <c r="Q9" i="2"/>
  <c r="AB9" i="2"/>
  <c r="Q2" i="2"/>
  <c r="AB2" i="2"/>
  <c r="T85" i="2"/>
  <c r="V85" i="2"/>
  <c r="Q85" i="2"/>
  <c r="AB85" i="2"/>
  <c r="T84" i="2"/>
  <c r="V84" i="2"/>
  <c r="Q84" i="2"/>
  <c r="AB84" i="2"/>
  <c r="T83" i="2"/>
  <c r="V83" i="2"/>
  <c r="Q83" i="2"/>
  <c r="AB83" i="2"/>
  <c r="T82" i="2"/>
  <c r="V82" i="2"/>
  <c r="Q82" i="2"/>
  <c r="AB82" i="2"/>
  <c r="T81" i="2"/>
  <c r="V81" i="2"/>
  <c r="Q81" i="2"/>
  <c r="AB81" i="2"/>
  <c r="T80" i="2"/>
  <c r="V80" i="2"/>
  <c r="Q80" i="2"/>
  <c r="AB80" i="2"/>
  <c r="T79" i="2"/>
  <c r="V79" i="2"/>
  <c r="Q79" i="2"/>
  <c r="AB79" i="2"/>
  <c r="T78" i="2"/>
  <c r="V78" i="2"/>
  <c r="Q78" i="2"/>
  <c r="AB78" i="2"/>
  <c r="T77" i="2"/>
  <c r="V77" i="2"/>
  <c r="Q77" i="2"/>
  <c r="AB77" i="2"/>
  <c r="T76" i="2"/>
  <c r="V76" i="2"/>
  <c r="Q76" i="2"/>
  <c r="AB76" i="2"/>
  <c r="T75" i="2"/>
  <c r="V75" i="2"/>
  <c r="Q75" i="2"/>
  <c r="AB75" i="2"/>
  <c r="T74" i="2"/>
  <c r="V74" i="2"/>
  <c r="Q74" i="2"/>
  <c r="AB74" i="2"/>
  <c r="T73" i="2"/>
  <c r="V73" i="2"/>
  <c r="Q73" i="2"/>
  <c r="AB73" i="2"/>
  <c r="T72" i="2"/>
  <c r="V72" i="2"/>
  <c r="Q72" i="2"/>
  <c r="AB72" i="2"/>
  <c r="T71" i="2"/>
  <c r="V71" i="2"/>
  <c r="Q71" i="2"/>
  <c r="AB71" i="2"/>
  <c r="T70" i="2"/>
  <c r="V70" i="2"/>
  <c r="Q70" i="2"/>
  <c r="AB70" i="2"/>
  <c r="T69" i="2"/>
  <c r="V69" i="2"/>
  <c r="Q69" i="2"/>
  <c r="AB69" i="2"/>
  <c r="T68" i="2"/>
  <c r="V68" i="2"/>
  <c r="Q68" i="2"/>
  <c r="AB68" i="2"/>
  <c r="T67" i="2"/>
  <c r="V67" i="2"/>
  <c r="Q67" i="2"/>
  <c r="AB67" i="2"/>
  <c r="T66" i="2"/>
  <c r="V66" i="2"/>
  <c r="Q66" i="2"/>
  <c r="AB66" i="2"/>
  <c r="T65" i="2"/>
  <c r="V65" i="2"/>
  <c r="Q65" i="2"/>
  <c r="AB65" i="2"/>
  <c r="T64" i="2"/>
  <c r="V64" i="2"/>
  <c r="Q64" i="2"/>
  <c r="AB64" i="2"/>
  <c r="T63" i="2"/>
  <c r="V63" i="2"/>
  <c r="Q63" i="2"/>
  <c r="AB63" i="2"/>
  <c r="T62" i="2"/>
  <c r="V62" i="2"/>
  <c r="Q62" i="2"/>
  <c r="AB62" i="2"/>
  <c r="T61" i="2"/>
  <c r="V61" i="2"/>
  <c r="Q61" i="2"/>
  <c r="AB61" i="2"/>
  <c r="T60" i="2"/>
  <c r="V60" i="2"/>
  <c r="Q60" i="2"/>
  <c r="AB60" i="2"/>
  <c r="T59" i="2"/>
  <c r="V59" i="2"/>
  <c r="Q59" i="2"/>
  <c r="AB59" i="2"/>
  <c r="Q58" i="2"/>
  <c r="AB58" i="2"/>
  <c r="T58" i="2"/>
  <c r="V58" i="2"/>
  <c r="Q51" i="2"/>
  <c r="AB51" i="2"/>
  <c r="T51" i="2"/>
  <c r="V51" i="2"/>
  <c r="Q52" i="2"/>
  <c r="AB52" i="2"/>
  <c r="T52" i="2"/>
  <c r="V52" i="2"/>
  <c r="Q53" i="2"/>
  <c r="AB53" i="2"/>
  <c r="T53" i="2"/>
  <c r="V53" i="2"/>
  <c r="Q54" i="2"/>
  <c r="AB54" i="2"/>
  <c r="T54" i="2"/>
  <c r="V54" i="2"/>
  <c r="Q55" i="2"/>
  <c r="AB55" i="2"/>
  <c r="T55" i="2"/>
  <c r="V55" i="2"/>
  <c r="Q56" i="2"/>
  <c r="AB56" i="2"/>
  <c r="T56" i="2"/>
  <c r="V56" i="2"/>
  <c r="Q57" i="2"/>
  <c r="AB57" i="2"/>
  <c r="T57" i="2"/>
  <c r="V57" i="2"/>
  <c r="Q50" i="2"/>
  <c r="AB50" i="2"/>
  <c r="Q49" i="2"/>
  <c r="AB49" i="2"/>
  <c r="Q48" i="2"/>
  <c r="AB48" i="2"/>
  <c r="Q47" i="2"/>
  <c r="AB47" i="2"/>
  <c r="Q46" i="2"/>
  <c r="AB46" i="2"/>
  <c r="Q45" i="2"/>
  <c r="AB45" i="2"/>
  <c r="Q44" i="2"/>
  <c r="AB44" i="2"/>
  <c r="V43" i="2"/>
  <c r="Q43" i="2"/>
  <c r="AB43" i="2"/>
  <c r="V42" i="2"/>
  <c r="Q42" i="2"/>
  <c r="AB42" i="2"/>
  <c r="V41" i="2"/>
  <c r="Q41" i="2"/>
  <c r="AB41" i="2"/>
  <c r="V40" i="2"/>
  <c r="Q40" i="2"/>
  <c r="AB40" i="2"/>
  <c r="V39" i="2"/>
  <c r="Q39" i="2"/>
  <c r="AB39" i="2"/>
  <c r="V38" i="2"/>
  <c r="Q38" i="2"/>
  <c r="AB38" i="2"/>
  <c r="V37" i="2"/>
  <c r="Q37" i="2"/>
  <c r="AB37" i="2"/>
  <c r="AB28" i="2"/>
  <c r="Q28" i="2"/>
  <c r="Q102" i="14"/>
  <c r="L63" i="25"/>
  <c r="J20" i="29"/>
  <c r="J21" i="29"/>
  <c r="Q33" i="27"/>
  <c r="Q18" i="28"/>
</calcChain>
</file>

<file path=xl/comments1.xml><?xml version="1.0" encoding="utf-8"?>
<comments xmlns="http://schemas.openxmlformats.org/spreadsheetml/2006/main">
  <authors>
    <author>hhpark</author>
    <author>Park Hyang-Hwa</author>
  </authors>
  <commentList>
    <comment ref="S58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4/29 X-NYHV
5/8 X-SONGMAY</t>
        </r>
      </text>
    </comment>
    <comment ref="K59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4000 =&gt; 7000 
due to over cutting</t>
        </r>
      </text>
    </comment>
    <comment ref="L59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3500 =&gt; 5500 
due to over cutting</t>
        </r>
      </text>
    </comment>
    <comment ref="S59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03/29/2017
5/22 =&gt; 6/05 =&gt; 5/22</t>
        </r>
      </text>
    </comment>
    <comment ref="S60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03/29/2017
5/22 </t>
        </r>
      </text>
    </comment>
    <comment ref="S6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03/29/2017
5/22 =&gt; 6/05 =&gt; 5/22
</t>
        </r>
      </text>
    </comment>
    <comment ref="S6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4/24 =&gt; 5/22 =&gt; 6/12  =&gt; 6/05
</t>
        </r>
      </text>
    </comment>
    <comment ref="S6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4/24 =&gt; 5/22 =&gt; 6/12  =&gt; 6/05
</t>
        </r>
      </text>
    </comment>
    <comment ref="S64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03/29/2017
5/22 =&gt; 6/05</t>
        </r>
      </text>
    </comment>
    <comment ref="S65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03/29/2017
5/22 =&gt; 6/05 
</t>
        </r>
      </text>
    </comment>
    <comment ref="S66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4/24 =&gt; 5/22 =&gt; 6/12  =&gt; 6/05 
</t>
        </r>
      </text>
    </comment>
    <comment ref="S67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4/24 =&gt; 5/22 =&gt; 6/12  =&gt; 6/05
</t>
        </r>
      </text>
    </comment>
    <comment ref="S68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03/29/2017
5/22 =&gt; 6/05</t>
        </r>
      </text>
    </comment>
    <comment ref="S69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03/29/2017
5/22 =&gt; 6/05 =&gt; 5/22
=&gt; 6/05</t>
        </r>
      </text>
    </comment>
    <comment ref="S70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03/29/2017
5/22 =&gt; 6/05</t>
        </r>
      </text>
    </comment>
    <comment ref="F7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4/28
changing from #3000 &amp; 4000</t>
        </r>
      </text>
    </comment>
    <comment ref="S7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6/12 =&gt; 6/5
</t>
        </r>
      </text>
    </comment>
    <comment ref="S7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6/19 =&gt; 6/12
</t>
        </r>
      </text>
    </comment>
    <comment ref="F75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4/28
changing from #3000 &amp; 4000</t>
        </r>
      </text>
    </comment>
    <comment ref="S77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6/19</t>
        </r>
      </text>
    </comment>
    <comment ref="S78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6/12 =&gt; 6/19</t>
        </r>
      </text>
    </comment>
    <comment ref="F79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4/28
changing from #3000 &amp; 4000</t>
        </r>
      </text>
    </comment>
    <comment ref="S79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6/12 =&gt; 6/19
</t>
        </r>
      </text>
    </comment>
    <comment ref="S80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03/29/2017
5/22 =&gt; 6/05 =&gt; 5/22
=&gt; 6/05 =&gt; 6/26</t>
        </r>
      </text>
    </comment>
    <comment ref="S8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6/19 =&gt; 6/26</t>
        </r>
      </text>
    </comment>
    <comment ref="S8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6/19 =&gt; 6/26
</t>
        </r>
      </text>
    </comment>
    <comment ref="S8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6/12 =&gt; 6/19 =&gt; 6/26
</t>
        </r>
      </text>
    </comment>
    <comment ref="F84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4/28
changing from #3000 &amp; 4000</t>
        </r>
      </text>
    </comment>
    <comment ref="S84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6/12 =&gt; 6/19 =&gt; 6/26
</t>
        </r>
      </text>
    </comment>
    <comment ref="S85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6/25 =&gt; 6/26
</t>
        </r>
      </text>
    </comment>
    <comment ref="S87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03/29/2017
5/22 =&gt; 6/05 =&gt; 5/22
=&gt; 6/05 =&gt; 6/26
=&gt; 7/10</t>
        </r>
      </text>
    </comment>
    <comment ref="Q90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2017.07.07
order cancel due to small balance</t>
        </r>
      </text>
    </comment>
    <comment ref="S90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6/12 =&gt; 6/19 =&gt; 6/26
=&gt; 7/10</t>
        </r>
      </text>
    </comment>
    <comment ref="F9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4/28
changing from #3000 &amp; 4000</t>
        </r>
      </text>
    </comment>
    <comment ref="Q9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2017.07.07
order cancel due to small balance</t>
        </r>
      </text>
    </comment>
    <comment ref="S9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6/12 =&gt; 6/19 =&gt; 6/26
=&gt; 7/10</t>
        </r>
      </text>
    </comment>
    <comment ref="S9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
</t>
        </r>
      </text>
    </comment>
    <comment ref="S94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</t>
        </r>
      </text>
    </comment>
    <comment ref="Y95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0.03 =&gt; 0.023 </t>
        </r>
      </text>
    </comment>
    <comment ref="AH95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07/22/2017 confirmed
new =&gt; old</t>
        </r>
      </text>
    </comment>
    <comment ref="Y96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0.03 =&gt; 0.023 </t>
        </r>
      </text>
    </comment>
    <comment ref="AH96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07/22/2017 confirmed
new =&gt; old</t>
        </r>
      </text>
    </comment>
    <comment ref="S10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S10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S104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S105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S106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S107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S108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12/18 =&gt; 12/25
</t>
        </r>
      </text>
    </comment>
    <comment ref="S109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
=&gt; 1/02 =&gt; 12/25</t>
        </r>
      </text>
    </comment>
    <comment ref="S110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12/18 =&gt; 12/25
</t>
        </r>
      </text>
    </comment>
    <comment ref="S11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12/18 =&gt; 12/25
</t>
        </r>
      </text>
    </comment>
    <comment ref="Y11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S11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12/18 =&gt; 12/25
</t>
        </r>
      </text>
    </comment>
    <comment ref="Y11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S11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
=&gt; 1/02</t>
        </r>
      </text>
    </comment>
    <comment ref="S114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
=&gt; 1/02</t>
        </r>
      </text>
    </comment>
    <comment ref="S115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
=&gt; 1/02</t>
        </r>
      </text>
    </comment>
    <comment ref="X115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for big size only
0.8 =&gt; 0.94</t>
        </r>
      </text>
    </comment>
    <comment ref="S116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
=&gt; 1/02</t>
        </r>
      </text>
    </comment>
    <comment ref="Y116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S117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
=&gt; 1/02</t>
        </r>
      </text>
    </comment>
    <comment ref="Y117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S118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
=&gt; 1/02</t>
        </r>
      </text>
    </comment>
    <comment ref="Y118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S119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
=&gt; 1/02</t>
        </r>
      </text>
    </comment>
    <comment ref="Y119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S120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
=&gt; 1/02</t>
        </r>
      </text>
    </comment>
    <comment ref="Y120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S12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
=&gt; 1/02</t>
        </r>
      </text>
    </comment>
    <comment ref="Y12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S12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
=&gt; 1/02</t>
        </r>
      </text>
    </comment>
    <comment ref="Y12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S12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S124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S125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S126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S127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S128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S129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X129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2017.11.02
0.56 =&gt; 0.68 for 'XL' WHITE ONLY</t>
        </r>
      </text>
    </comment>
    <comment ref="Y129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S130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Y130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S13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Y13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S13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Y13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S13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Y13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S134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Y134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S135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Y135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X136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1/8/2018
0.56 =&gt; 0.651 for M,L,XL ONLY</t>
        </r>
      </text>
    </comment>
    <comment ref="Y136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Y137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X140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for big size only
0.8 =&gt; 0.94</t>
        </r>
      </text>
    </comment>
    <comment ref="X14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1/8/2018
0.56 =&gt; 0.651 for M,L,XL ONLY</t>
        </r>
      </text>
    </comment>
    <comment ref="Y14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X14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1/8/2018
0.56 =&gt; 0.651 for M,L,XL ONLY</t>
        </r>
      </text>
    </comment>
    <comment ref="Y14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X144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1/8/2018
0.56 =&gt; 0.651 for M,L,XL ONLY</t>
        </r>
      </text>
    </comment>
    <comment ref="Y144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X145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1/8/2018
0.56 =&gt; 0.651 for M,L,XL ONLY</t>
        </r>
      </text>
    </comment>
    <comment ref="Y145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X146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1/8/2018
0.56 =&gt; 0.651 for M,L,XL ONLY</t>
        </r>
      </text>
    </comment>
    <comment ref="Y146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X147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1/8/2018
0.56 =&gt; 0.651 for M,L,XL ONLY</t>
        </r>
      </text>
    </comment>
    <comment ref="Y147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M149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19632 =&gt; 19296</t>
        </r>
      </text>
    </comment>
    <comment ref="S149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3/12 =&gt; 3/26 =&gt; 3/19
</t>
        </r>
      </text>
    </comment>
    <comment ref="K150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288 =&gt; 144</t>
        </r>
      </text>
    </comment>
    <comment ref="L150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 =&gt; 216</t>
        </r>
      </text>
    </comment>
    <comment ref="S150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3/12 =&gt; 3/26 =&gt; 3/19
</t>
        </r>
      </text>
    </comment>
    <comment ref="Y150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M15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144 =&gt; 0</t>
        </r>
      </text>
    </comment>
    <comment ref="S15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3/12 =&gt; 3/26 =&gt; 3/19
</t>
        </r>
      </text>
    </comment>
    <comment ref="Y15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K15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248 =&gt; 72</t>
        </r>
      </text>
    </comment>
    <comment ref="S15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3/12 =&gt; 3/26 =&gt; 3/19
</t>
        </r>
      </text>
    </comment>
    <comment ref="Y15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S15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3/12 =&gt; 3/26 =&gt; 3/19
</t>
        </r>
      </text>
    </comment>
    <comment ref="Y15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S154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3/12 =&gt; 3/26 =&gt; 3/19
</t>
        </r>
      </text>
    </comment>
    <comment ref="Y154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S155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3/12 =&gt; 3/26 =&gt; 3/19
</t>
        </r>
      </text>
    </comment>
    <comment ref="Y155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S156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3/12 =&gt; 3/26 =&gt; 3/19
</t>
        </r>
      </text>
    </comment>
    <comment ref="Y156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S157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3/12 =&gt; 3/26 =&gt; 3/19
</t>
        </r>
      </text>
    </comment>
    <comment ref="Y157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K158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6048 =&gt; 5976 
</t>
        </r>
      </text>
    </comment>
    <comment ref="S158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3/12 =&gt; 3/26 =&gt; 3/19
</t>
        </r>
      </text>
    </comment>
    <comment ref="Y158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N159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3204 =&gt; 3024</t>
        </r>
      </text>
    </comment>
    <comment ref="X159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0.56 =&gt; 0.61
</t>
        </r>
      </text>
    </comment>
    <comment ref="Y159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X160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0.56 =&gt; 0.61
</t>
        </r>
      </text>
    </comment>
    <comment ref="Y160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M16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4032 =&gt; 3960
</t>
        </r>
      </text>
    </comment>
    <comment ref="X16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0.56 =&gt; 0.61
</t>
        </r>
      </text>
    </comment>
    <comment ref="Y16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X16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0.56 =&gt; 0.61
</t>
        </r>
      </text>
    </comment>
    <comment ref="Y16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M16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3816 =&gt; 3888</t>
        </r>
      </text>
    </comment>
    <comment ref="X16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0.56 =&gt; 0.61
</t>
        </r>
      </text>
    </comment>
    <comment ref="Y16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X164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1/8/2018
0.56 =&gt; 0.651 for M,L,XL ONLY</t>
        </r>
      </text>
    </comment>
    <comment ref="Y164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Y165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M166" authorId="1">
      <text>
        <r>
          <rPr>
            <b/>
            <sz val="9"/>
            <color indexed="81"/>
            <rFont val="Tahoma"/>
            <family val="2"/>
          </rPr>
          <t>Park Hyang-Hwa:</t>
        </r>
        <r>
          <rPr>
            <sz val="9"/>
            <color indexed="81"/>
            <rFont val="Tahoma"/>
            <family val="2"/>
          </rPr>
          <t xml:space="preserve">
2820 =&gt; 2880 =&gt; 2808</t>
        </r>
      </text>
    </comment>
    <comment ref="M167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2444 =&gt; 2796 =&gt; 2808</t>
        </r>
      </text>
    </comment>
    <comment ref="X169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0.56 =&gt; 0.61
</t>
        </r>
      </text>
    </comment>
    <comment ref="Y169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X170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0.56 =&gt; 0.61
</t>
        </r>
      </text>
    </comment>
    <comment ref="Y170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X17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0.56 =&gt; 0.61
</t>
        </r>
      </text>
    </comment>
    <comment ref="Y17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X17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0.56 =&gt; 0.61
</t>
        </r>
      </text>
    </comment>
    <comment ref="Y17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X17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0.56 =&gt; 0.61
</t>
        </r>
      </text>
    </comment>
    <comment ref="Y17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Y174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Y175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Y176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Y177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Y178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X179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0.56 =&gt; 0.61
</t>
        </r>
      </text>
    </comment>
    <comment ref="Y179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X180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0.56 =&gt; 0.61
</t>
        </r>
      </text>
    </comment>
    <comment ref="Y180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X18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0.56 =&gt; 0.61
</t>
        </r>
      </text>
    </comment>
    <comment ref="Y18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X18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0.56 =&gt; 0.61
</t>
        </r>
      </text>
    </comment>
    <comment ref="Y18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Y18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Y184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Y185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Y186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S187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6/4 =&gt; 4/23</t>
        </r>
      </text>
    </comment>
    <comment ref="X187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0.56 =&gt; 0.61
</t>
        </r>
      </text>
    </comment>
    <comment ref="Y187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K188" authorId="1">
      <text>
        <r>
          <rPr>
            <b/>
            <sz val="9"/>
            <color indexed="81"/>
            <rFont val="Tahoma"/>
            <family val="2"/>
          </rPr>
          <t>Park Hyang-Hwa:</t>
        </r>
        <r>
          <rPr>
            <sz val="9"/>
            <color indexed="81"/>
            <rFont val="Tahoma"/>
            <family val="2"/>
          </rPr>
          <t xml:space="preserve">
576 =&gt; 504</t>
        </r>
      </text>
    </comment>
    <comment ref="S188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6/4 =&gt; 4/23</t>
        </r>
      </text>
    </comment>
    <comment ref="X188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0.56 =&gt; 0.61
</t>
        </r>
      </text>
    </comment>
    <comment ref="Y188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S189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6/4 =&gt; 4/23</t>
        </r>
      </text>
    </comment>
    <comment ref="X189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0.56 =&gt; 0.61
</t>
        </r>
      </text>
    </comment>
    <comment ref="Y189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S190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6/4 =&gt; 4/23</t>
        </r>
      </text>
    </comment>
    <comment ref="Y190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J19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 =&gt; 144</t>
        </r>
      </text>
    </comment>
    <comment ref="N19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248 =&gt; 0</t>
        </r>
      </text>
    </comment>
    <comment ref="O19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2920 =&gt; 2160</t>
        </r>
      </text>
    </comment>
    <comment ref="P19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720 =&gt; 792</t>
        </r>
      </text>
    </comment>
    <comment ref="X19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for big size only
0.8 =&gt; 0.94</t>
        </r>
      </text>
    </comment>
    <comment ref="M19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19632 =&gt; 19296</t>
        </r>
      </text>
    </comment>
    <comment ref="X19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0.56 =&gt; 0.61
</t>
        </r>
      </text>
    </comment>
    <comment ref="Y19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X194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0.56 =&gt; 0.61
</t>
        </r>
      </text>
    </comment>
    <comment ref="Y194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Y195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Y196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J197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 =&gt; 144=&gt;0</t>
        </r>
      </text>
    </comment>
    <comment ref="N197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10000=&gt; 10296</t>
        </r>
      </text>
    </comment>
    <comment ref="O197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3000 =&gt; 2880</t>
        </r>
      </text>
    </comment>
    <comment ref="X197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for big size only
0.8 =&gt; 0.94</t>
        </r>
      </text>
    </comment>
    <comment ref="N198" authorId="1">
      <text>
        <r>
          <rPr>
            <b/>
            <sz val="9"/>
            <color indexed="81"/>
            <rFont val="Tahoma"/>
            <family val="2"/>
          </rPr>
          <t>Park Hyang-Hwa:</t>
        </r>
        <r>
          <rPr>
            <sz val="9"/>
            <color indexed="81"/>
            <rFont val="Tahoma"/>
            <family val="2"/>
          </rPr>
          <t xml:space="preserve">
5000 =&gt; 4968</t>
        </r>
      </text>
    </comment>
    <comment ref="O198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5000 =&gt; 4824</t>
        </r>
      </text>
    </comment>
    <comment ref="X198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for big size only
0.8 =&gt; 0.94</t>
        </r>
      </text>
    </comment>
    <comment ref="M199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19632 =&gt; 19296</t>
        </r>
      </text>
    </comment>
    <comment ref="N199" authorId="1">
      <text>
        <r>
          <rPr>
            <b/>
            <sz val="9"/>
            <color indexed="81"/>
            <rFont val="Tahoma"/>
            <family val="2"/>
          </rPr>
          <t>Park Hyang-Hwa:</t>
        </r>
        <r>
          <rPr>
            <sz val="9"/>
            <color indexed="81"/>
            <rFont val="Tahoma"/>
            <family val="2"/>
          </rPr>
          <t xml:space="preserve">
10848 =&gt; 10872</t>
        </r>
      </text>
    </comment>
    <comment ref="M200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19632 =&gt; 19296</t>
        </r>
      </text>
    </comment>
    <comment ref="X20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0.56 =&gt; 0.61
</t>
        </r>
      </text>
    </comment>
    <comment ref="Y20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X20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0.56 =&gt; 0.61
</t>
        </r>
      </text>
    </comment>
    <comment ref="Y20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X20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0.56 =&gt; 0.61
</t>
        </r>
      </text>
    </comment>
    <comment ref="Y20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X204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0.56 =&gt; 0.61
</t>
        </r>
      </text>
    </comment>
    <comment ref="Y204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X205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0.56 =&gt; 0.61
</t>
        </r>
      </text>
    </comment>
    <comment ref="Y205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X206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0.56 =&gt; 0.61
</t>
        </r>
      </text>
    </comment>
    <comment ref="Y206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X207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0.56 =&gt; 0.61
</t>
        </r>
      </text>
    </comment>
    <comment ref="Y207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Y208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Y209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Y210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Y211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Y21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Y21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  <comment ref="Y214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11/02/2017
0.023 =&gt; 0.02</t>
        </r>
      </text>
    </comment>
  </commentList>
</comments>
</file>

<file path=xl/comments2.xml><?xml version="1.0" encoding="utf-8"?>
<comments xmlns="http://schemas.openxmlformats.org/spreadsheetml/2006/main">
  <authors>
    <author>hhpark</author>
  </authors>
  <commentList>
    <comment ref="N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N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N4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N5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N6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N7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N3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6/4 =&gt; 4/23</t>
        </r>
      </text>
    </comment>
    <comment ref="N34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6/4 =&gt; 4/23</t>
        </r>
      </text>
    </comment>
    <comment ref="N36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6/4 =&gt; 4/23</t>
        </r>
      </text>
    </comment>
    <comment ref="N44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6/4 =&gt; 4/23</t>
        </r>
      </text>
    </comment>
  </commentList>
</comments>
</file>

<file path=xl/comments3.xml><?xml version="1.0" encoding="utf-8"?>
<comments xmlns="http://schemas.openxmlformats.org/spreadsheetml/2006/main">
  <authors>
    <author>hhpark</author>
    <author>Park Hyang-Hwa</author>
  </authors>
  <commentList>
    <comment ref="J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 =&gt; 144=&gt;0</t>
        </r>
      </text>
    </comment>
    <comment ref="N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10000=&gt; 10296</t>
        </r>
      </text>
    </comment>
    <comment ref="O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3000 =&gt; 2880</t>
        </r>
      </text>
    </comment>
    <comment ref="S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N3" authorId="1">
      <text>
        <r>
          <rPr>
            <b/>
            <sz val="9"/>
            <color indexed="81"/>
            <rFont val="Tahoma"/>
            <family val="2"/>
          </rPr>
          <t>Park Hyang-Hwa:</t>
        </r>
        <r>
          <rPr>
            <sz val="9"/>
            <color indexed="81"/>
            <rFont val="Tahoma"/>
            <family val="2"/>
          </rPr>
          <t xml:space="preserve">
5000 =&gt; 4968</t>
        </r>
      </text>
    </comment>
    <comment ref="O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5000 =&gt; 4824</t>
        </r>
      </text>
    </comment>
    <comment ref="S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19632 =&gt; 19296</t>
        </r>
      </text>
    </comment>
    <comment ref="S4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</commentList>
</comments>
</file>

<file path=xl/comments4.xml><?xml version="1.0" encoding="utf-8"?>
<comments xmlns="http://schemas.openxmlformats.org/spreadsheetml/2006/main">
  <authors>
    <author>hhpark</author>
  </authors>
  <commentList>
    <comment ref="J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0 =&gt; 144=&gt;0</t>
        </r>
      </text>
    </comment>
    <comment ref="S2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  <comment ref="S3" authorId="0">
      <text>
        <r>
          <rPr>
            <b/>
            <sz val="9"/>
            <color indexed="81"/>
            <rFont val="Tahoma"/>
            <family val="2"/>
          </rPr>
          <t>hhpark:</t>
        </r>
        <r>
          <rPr>
            <sz val="9"/>
            <color indexed="81"/>
            <rFont val="Tahoma"/>
            <family val="2"/>
          </rPr>
          <t xml:space="preserve">
7/10 =&gt; 7/24 =&gt; 8/7</t>
        </r>
      </text>
    </comment>
  </commentList>
</comments>
</file>

<file path=xl/sharedStrings.xml><?xml version="1.0" encoding="utf-8"?>
<sst xmlns="http://schemas.openxmlformats.org/spreadsheetml/2006/main" count="6020" uniqueCount="245">
  <si>
    <t>CUT</t>
  </si>
  <si>
    <t>Pack</t>
  </si>
  <si>
    <t>Mill</t>
  </si>
  <si>
    <t>Fab.contents</t>
  </si>
  <si>
    <t>STYLE</t>
    <phoneticPr fontId="63" type="noConversion"/>
  </si>
  <si>
    <t>COLOR</t>
    <phoneticPr fontId="66" type="noConversion"/>
  </si>
  <si>
    <t>ITEM</t>
    <phoneticPr fontId="63" type="noConversion"/>
  </si>
  <si>
    <t>X-FTY</t>
    <phoneticPr fontId="63" type="noConversion"/>
  </si>
  <si>
    <t>SHIP MODE</t>
    <phoneticPr fontId="63" type="noConversion"/>
  </si>
  <si>
    <t>NDC</t>
    <phoneticPr fontId="63" type="noConversion"/>
  </si>
  <si>
    <t>CMPT</t>
    <phoneticPr fontId="66" type="noConversion"/>
  </si>
  <si>
    <t>FABRIC#</t>
    <phoneticPr fontId="66" type="noConversion"/>
  </si>
  <si>
    <t xml:space="preserve">Total </t>
    <phoneticPr fontId="5" type="noConversion"/>
  </si>
  <si>
    <t>T-SHIRT</t>
    <phoneticPr fontId="63" type="noConversion"/>
  </si>
  <si>
    <t>FAC</t>
    <phoneticPr fontId="63" type="noConversion"/>
  </si>
  <si>
    <t>RED</t>
    <phoneticPr fontId="63" type="noConversion"/>
  </si>
  <si>
    <t>ROYAL</t>
    <phoneticPr fontId="63" type="noConversion"/>
  </si>
  <si>
    <t>BLACK</t>
    <phoneticPr fontId="63" type="noConversion"/>
  </si>
  <si>
    <t xml:space="preserve">BLACK </t>
    <phoneticPr fontId="63" type="noConversion"/>
  </si>
  <si>
    <t>NI121516</t>
    <phoneticPr fontId="63" type="noConversion"/>
  </si>
  <si>
    <t>NI010517</t>
    <phoneticPr fontId="63" type="noConversion"/>
  </si>
  <si>
    <t>NI010617</t>
    <phoneticPr fontId="63" type="noConversion"/>
  </si>
  <si>
    <t>NI012417</t>
    <phoneticPr fontId="63" type="noConversion"/>
  </si>
  <si>
    <t>ETD</t>
    <phoneticPr fontId="63" type="noConversion"/>
  </si>
  <si>
    <t>BOAT</t>
    <phoneticPr fontId="63" type="noConversion"/>
  </si>
  <si>
    <t>30S/1 SINGLE JERSEY</t>
    <phoneticPr fontId="63" type="noConversion"/>
  </si>
  <si>
    <t>VICTORY CITY</t>
    <phoneticPr fontId="63" type="noConversion"/>
  </si>
  <si>
    <t>100% COTTON</t>
    <phoneticPr fontId="63" type="noConversion"/>
  </si>
  <si>
    <t>Consp</t>
    <phoneticPr fontId="63" type="noConversion"/>
  </si>
  <si>
    <t>ROOT APPAREL</t>
    <phoneticPr fontId="63" type="noConversion"/>
  </si>
  <si>
    <t>SONGMAY</t>
    <phoneticPr fontId="63" type="noConversion"/>
  </si>
  <si>
    <t>NYHV PRODUCTION =&gt; SONGMAY SHIPMENT</t>
    <phoneticPr fontId="63" type="noConversion"/>
  </si>
  <si>
    <t>XS</t>
    <phoneticPr fontId="63" type="noConversion"/>
  </si>
  <si>
    <t>XXS</t>
    <phoneticPr fontId="63" type="noConversion"/>
  </si>
  <si>
    <t>XL</t>
    <phoneticPr fontId="63" type="noConversion"/>
  </si>
  <si>
    <t>2XL</t>
    <phoneticPr fontId="63" type="noConversion"/>
  </si>
  <si>
    <t>3XL</t>
    <phoneticPr fontId="63" type="noConversion"/>
  </si>
  <si>
    <t>HEATHER GREY</t>
  </si>
  <si>
    <t>HEATHER GREY</t>
    <phoneticPr fontId="63" type="noConversion"/>
  </si>
  <si>
    <t>NI121416</t>
    <phoneticPr fontId="63" type="noConversion"/>
  </si>
  <si>
    <t>NAVY</t>
    <phoneticPr fontId="63" type="noConversion"/>
  </si>
  <si>
    <t>WHITE</t>
    <phoneticPr fontId="63" type="noConversion"/>
  </si>
  <si>
    <t>NI030617</t>
    <phoneticPr fontId="63" type="noConversion"/>
  </si>
  <si>
    <t>NI041117</t>
    <phoneticPr fontId="63" type="noConversion"/>
  </si>
  <si>
    <t>KAMHING</t>
    <phoneticPr fontId="63" type="noConversion"/>
  </si>
  <si>
    <t>DDP</t>
    <phoneticPr fontId="66" type="noConversion"/>
  </si>
  <si>
    <t>NYHV</t>
    <phoneticPr fontId="63" type="noConversion"/>
  </si>
  <si>
    <t>DESCRIPTION</t>
    <phoneticPr fontId="63" type="noConversion"/>
  </si>
  <si>
    <t>YOUTH S/S CREW NECK TEE</t>
    <phoneticPr fontId="63" type="noConversion"/>
  </si>
  <si>
    <t>JUVY S/S CREW NECK TEE</t>
    <phoneticPr fontId="63" type="noConversion"/>
  </si>
  <si>
    <t>H1000</t>
    <phoneticPr fontId="63" type="noConversion"/>
  </si>
  <si>
    <t>SOLID / 72PCS</t>
    <phoneticPr fontId="63" type="noConversion"/>
  </si>
  <si>
    <t>rib trim</t>
    <phoneticPr fontId="63" type="noConversion"/>
  </si>
  <si>
    <t>FABRIC STATUS</t>
    <phoneticPr fontId="63" type="noConversion"/>
  </si>
  <si>
    <t>MARKETING</t>
    <phoneticPr fontId="63" type="noConversion"/>
  </si>
  <si>
    <t>NEW</t>
    <phoneticPr fontId="63" type="noConversion"/>
  </si>
  <si>
    <t>NEW (no need CPSIA label)</t>
    <phoneticPr fontId="63" type="noConversion"/>
  </si>
  <si>
    <t>OLD</t>
    <phoneticPr fontId="63" type="noConversion"/>
  </si>
  <si>
    <t>IN-FTY</t>
    <phoneticPr fontId="63" type="noConversion"/>
  </si>
  <si>
    <t>BUYER</t>
    <phoneticPr fontId="63" type="noConversion"/>
  </si>
  <si>
    <t>PO#</t>
    <phoneticPr fontId="63" type="noConversion"/>
  </si>
  <si>
    <t>FACTORY</t>
    <phoneticPr fontId="63" type="noConversion"/>
  </si>
  <si>
    <t>NI072716</t>
    <phoneticPr fontId="63" type="noConversion"/>
  </si>
  <si>
    <t>S (4)</t>
    <phoneticPr fontId="63" type="noConversion"/>
  </si>
  <si>
    <t>M (5/6)</t>
    <phoneticPr fontId="63" type="noConversion"/>
  </si>
  <si>
    <t>L (7)</t>
    <phoneticPr fontId="63" type="noConversion"/>
  </si>
  <si>
    <t>SIZE RATIO</t>
    <phoneticPr fontId="63" type="noConversion"/>
  </si>
  <si>
    <t>XXS-3XL</t>
    <phoneticPr fontId="63" type="noConversion"/>
  </si>
  <si>
    <t>S(4)-L(7)</t>
    <phoneticPr fontId="63" type="noConversion"/>
  </si>
  <si>
    <t>P 5/11 (5/25 in-fty)</t>
    <phoneticPr fontId="63" type="noConversion"/>
  </si>
  <si>
    <t>end of April in-fty (will be transferred from Songmay)</t>
    <phoneticPr fontId="63" type="noConversion"/>
  </si>
  <si>
    <t>NI032717</t>
    <phoneticPr fontId="63" type="noConversion"/>
  </si>
  <si>
    <t>1704</t>
    <phoneticPr fontId="63" type="noConversion"/>
  </si>
  <si>
    <t>1705</t>
    <phoneticPr fontId="63" type="noConversion"/>
  </si>
  <si>
    <t>N/A</t>
    <phoneticPr fontId="63" type="noConversion"/>
  </si>
  <si>
    <t>MARKING FOR CPSIA</t>
    <phoneticPr fontId="63" type="noConversion"/>
  </si>
  <si>
    <t>XL</t>
  </si>
  <si>
    <t>X-FTY</t>
  </si>
  <si>
    <t>NI030617</t>
  </si>
  <si>
    <t>COLOR</t>
  </si>
  <si>
    <t>90% COTTON 10% POLYESTER</t>
    <phoneticPr fontId="63" type="noConversion"/>
  </si>
  <si>
    <t>MEN’S S/S CREW NECK TEE</t>
    <phoneticPr fontId="63" type="noConversion"/>
  </si>
  <si>
    <t>WIDTH</t>
    <phoneticPr fontId="63" type="noConversion"/>
  </si>
  <si>
    <t>68" / 68"</t>
    <phoneticPr fontId="63" type="noConversion"/>
  </si>
  <si>
    <t>70" / 69"</t>
    <phoneticPr fontId="63" type="noConversion"/>
  </si>
  <si>
    <t>NI042717</t>
    <phoneticPr fontId="63" type="noConversion"/>
  </si>
  <si>
    <t>IN-FTY from #3000 &amp; 4000</t>
    <phoneticPr fontId="63" type="noConversion"/>
  </si>
  <si>
    <t>style changing from 3000&amp;4000</t>
    <phoneticPr fontId="63" type="noConversion"/>
  </si>
  <si>
    <t>pulled from #2000 &amp; 5000</t>
    <phoneticPr fontId="63" type="noConversion"/>
  </si>
  <si>
    <t>NI050817</t>
    <phoneticPr fontId="63" type="noConversion"/>
  </si>
  <si>
    <t>NI051017</t>
    <phoneticPr fontId="63" type="noConversion"/>
  </si>
  <si>
    <t>style changing from 2000&amp;5000</t>
    <phoneticPr fontId="63" type="noConversion"/>
  </si>
  <si>
    <t>NI012517</t>
    <phoneticPr fontId="63" type="noConversion"/>
  </si>
  <si>
    <t xml:space="preserve">P 4/21 IN-FTY </t>
    <phoneticPr fontId="63" type="noConversion"/>
  </si>
  <si>
    <t>NI053017</t>
    <phoneticPr fontId="63" type="noConversion"/>
  </si>
  <si>
    <t>P 6/15 X-MILL (6/25 IN-FTY)</t>
    <phoneticPr fontId="63" type="noConversion"/>
  </si>
  <si>
    <t>P 6/19 &amp; 22 X-MILL (6/29 IN-FTY)</t>
    <phoneticPr fontId="63" type="noConversion"/>
  </si>
  <si>
    <t>P 7/05 X-MILL (7/15 IN-FTY)</t>
    <phoneticPr fontId="63" type="noConversion"/>
  </si>
  <si>
    <t>NYHV =&gt; SONGMAY SHIPMENT</t>
    <phoneticPr fontId="63" type="noConversion"/>
  </si>
  <si>
    <t>P 6/19 in-fty</t>
    <phoneticPr fontId="63" type="noConversion"/>
  </si>
  <si>
    <t>P 6/2 ~ 6/8 ETA</t>
    <phoneticPr fontId="63" type="noConversion"/>
  </si>
  <si>
    <t>P 5/13~6/04 IN-FTY ==&gt; already done</t>
    <phoneticPr fontId="63" type="noConversion"/>
  </si>
  <si>
    <t>P 5/13~6/04 IN-FTY =&gt; already done</t>
    <phoneticPr fontId="63" type="noConversion"/>
  </si>
  <si>
    <t>P 6/12 IN-FTY (1week earlier) =&gt; 6/2 ~ 6/8 ETA &amp; balance 6/19 ETA</t>
    <phoneticPr fontId="63" type="noConversion"/>
  </si>
  <si>
    <t>P 7/06 IN-FTY  (1week earlier) =&gt; 6/24~30 in-fty</t>
    <phoneticPr fontId="63" type="noConversion"/>
  </si>
  <si>
    <t>1707</t>
    <phoneticPr fontId="63" type="noConversion"/>
  </si>
  <si>
    <t>NI100516</t>
    <phoneticPr fontId="63" type="noConversion"/>
  </si>
  <si>
    <t>NI110216</t>
    <phoneticPr fontId="63" type="noConversion"/>
  </si>
  <si>
    <t>old size</t>
    <phoneticPr fontId="63" type="noConversion"/>
  </si>
  <si>
    <t>PO#</t>
  </si>
  <si>
    <t>XXS</t>
  </si>
  <si>
    <t>XS</t>
  </si>
  <si>
    <t>S (4)</t>
  </si>
  <si>
    <t>M (5/6)</t>
  </si>
  <si>
    <t>L (7)</t>
  </si>
  <si>
    <t>2XL</t>
  </si>
  <si>
    <t>3XL</t>
  </si>
  <si>
    <t xml:space="preserve">Total  </t>
  </si>
  <si>
    <t xml:space="preserve"> carton order date </t>
  </si>
  <si>
    <t xml:space="preserve"> thread </t>
  </si>
  <si>
    <t xml:space="preserve"> polybag </t>
  </si>
  <si>
    <t>RED</t>
  </si>
  <si>
    <t xml:space="preserve">     6,435 </t>
  </si>
  <si>
    <t xml:space="preserve"> ok </t>
  </si>
  <si>
    <t>NI041117</t>
  </si>
  <si>
    <t>WHITE</t>
  </si>
  <si>
    <t xml:space="preserve">    12,742 </t>
  </si>
  <si>
    <t xml:space="preserve"> 5/25 </t>
  </si>
  <si>
    <t xml:space="preserve"> 6/17 </t>
  </si>
  <si>
    <t xml:space="preserve">    28,008 </t>
  </si>
  <si>
    <t xml:space="preserve">    40,250 </t>
  </si>
  <si>
    <t xml:space="preserve">    31,394 </t>
  </si>
  <si>
    <t xml:space="preserve"> 5/4 </t>
  </si>
  <si>
    <t xml:space="preserve">     2,880 </t>
  </si>
  <si>
    <t xml:space="preserve"> 6/23 </t>
  </si>
  <si>
    <t>NI042717</t>
  </si>
  <si>
    <t>BLACK</t>
  </si>
  <si>
    <t xml:space="preserve">     4,320 </t>
  </si>
  <si>
    <t xml:space="preserve"> 5/3 </t>
  </si>
  <si>
    <t xml:space="preserve">    27,144 </t>
  </si>
  <si>
    <t>NI050817</t>
  </si>
  <si>
    <t>NAVY</t>
  </si>
  <si>
    <t xml:space="preserve">           354 </t>
  </si>
  <si>
    <t xml:space="preserve">        1,818 </t>
  </si>
  <si>
    <t xml:space="preserve">           584 </t>
  </si>
  <si>
    <t xml:space="preserve">        3,764 </t>
  </si>
  <si>
    <t xml:space="preserve">        1,060 </t>
  </si>
  <si>
    <t xml:space="preserve">           304 </t>
  </si>
  <si>
    <t xml:space="preserve">              68 </t>
  </si>
  <si>
    <t xml:space="preserve">     7,952 </t>
  </si>
  <si>
    <t xml:space="preserve">        1,296 </t>
  </si>
  <si>
    <t xml:space="preserve">        3,960 </t>
  </si>
  <si>
    <t xml:space="preserve">        4,824 </t>
  </si>
  <si>
    <t xml:space="preserve">        4,464 </t>
  </si>
  <si>
    <t xml:space="preserve">        2,952 </t>
  </si>
  <si>
    <t xml:space="preserve">              72 </t>
  </si>
  <si>
    <t xml:space="preserve">    18,864 </t>
  </si>
  <si>
    <t>NI051017</t>
  </si>
  <si>
    <t xml:space="preserve">    80,400 </t>
  </si>
  <si>
    <t xml:space="preserve"> 6/30 </t>
  </si>
  <si>
    <t xml:space="preserve">    35,000 </t>
  </si>
  <si>
    <t xml:space="preserve">    71,200 </t>
  </si>
  <si>
    <t>NI053017</t>
  </si>
  <si>
    <t xml:space="preserve">    40,200 </t>
  </si>
  <si>
    <t xml:space="preserve"> 7/15 </t>
  </si>
  <si>
    <t>new size</t>
    <phoneticPr fontId="63" type="noConversion"/>
  </si>
  <si>
    <t>carton box dimension</t>
    <phoneticPr fontId="63" type="noConversion"/>
  </si>
  <si>
    <t>18 x 13 x 10</t>
  </si>
  <si>
    <t>20 x 14 x11</t>
  </si>
  <si>
    <t>21 x 15 x12</t>
  </si>
  <si>
    <t>23 x 17 x13</t>
  </si>
  <si>
    <t>18 x 13 x 11</t>
  </si>
  <si>
    <t>21 x 15 x11</t>
  </si>
  <si>
    <t>23 x 16 x11</t>
  </si>
  <si>
    <t>23 x 17 x11</t>
  </si>
  <si>
    <t>style</t>
    <phoneticPr fontId="63" type="noConversion"/>
  </si>
  <si>
    <t>carton dimension</t>
    <phoneticPr fontId="63" type="noConversion"/>
  </si>
  <si>
    <t>garment size</t>
    <phoneticPr fontId="63" type="noConversion"/>
  </si>
  <si>
    <t>XS-S</t>
    <phoneticPr fontId="63" type="noConversion"/>
  </si>
  <si>
    <t>M-L</t>
    <phoneticPr fontId="63" type="noConversion"/>
  </si>
  <si>
    <t>2XL-3XL</t>
    <phoneticPr fontId="63" type="noConversion"/>
  </si>
  <si>
    <t>S</t>
    <phoneticPr fontId="63" type="noConversion"/>
  </si>
  <si>
    <t>NI071217</t>
    <phoneticPr fontId="63" type="noConversion"/>
  </si>
  <si>
    <t>remark</t>
    <phoneticPr fontId="63" type="noConversion"/>
  </si>
  <si>
    <t>NI110316</t>
    <phoneticPr fontId="63" type="noConversion"/>
  </si>
  <si>
    <t>note</t>
    <phoneticPr fontId="63" type="noConversion"/>
  </si>
  <si>
    <t>NEW =&gt; OLD</t>
    <phoneticPr fontId="63" type="noConversion"/>
  </si>
  <si>
    <t>NI080317</t>
    <phoneticPr fontId="63" type="noConversion"/>
  </si>
  <si>
    <t xml:space="preserve">NEW </t>
    <phoneticPr fontId="63" type="noConversion"/>
  </si>
  <si>
    <t>1708</t>
    <phoneticPr fontId="63" type="noConversion"/>
  </si>
  <si>
    <t>NI082217</t>
    <phoneticPr fontId="63" type="noConversion"/>
  </si>
  <si>
    <t>1709</t>
    <phoneticPr fontId="63" type="noConversion"/>
  </si>
  <si>
    <t>AMOUNT</t>
    <phoneticPr fontId="63" type="noConversion"/>
  </si>
  <si>
    <t>9/18 X-MILL =&gt; 9/19 &amp; 9/21 IN-FTY</t>
    <phoneticPr fontId="63" type="noConversion"/>
  </si>
  <si>
    <t>NI100417</t>
    <phoneticPr fontId="63" type="noConversion"/>
  </si>
  <si>
    <t>NI102417</t>
    <phoneticPr fontId="63" type="noConversion"/>
  </si>
  <si>
    <t>1711</t>
    <phoneticPr fontId="63" type="noConversion"/>
  </si>
  <si>
    <t>NEW  (ra label)</t>
    <phoneticPr fontId="63" type="noConversion"/>
  </si>
  <si>
    <t>NI103117</t>
    <phoneticPr fontId="63" type="noConversion"/>
  </si>
  <si>
    <t>1712</t>
    <phoneticPr fontId="63" type="noConversion"/>
  </si>
  <si>
    <t>NI111417</t>
    <phoneticPr fontId="63" type="noConversion"/>
  </si>
  <si>
    <t>7월 중순</t>
    <phoneticPr fontId="63" type="noConversion"/>
  </si>
  <si>
    <t>10월 초</t>
    <phoneticPr fontId="63" type="noConversion"/>
  </si>
  <si>
    <t>11월 초</t>
    <phoneticPr fontId="63" type="noConversion"/>
  </si>
  <si>
    <t>1801</t>
    <phoneticPr fontId="63" type="noConversion"/>
  </si>
  <si>
    <t>NI121317</t>
    <phoneticPr fontId="63" type="noConversion"/>
  </si>
  <si>
    <t>NI122017</t>
    <phoneticPr fontId="63" type="noConversion"/>
  </si>
  <si>
    <t>NEW ORDER, PLS PROCEED FOR 1/18 ETD</t>
    <phoneticPr fontId="63" type="noConversion"/>
  </si>
  <si>
    <t>NI011218</t>
    <phoneticPr fontId="63" type="noConversion"/>
  </si>
  <si>
    <t>it should be shipped without fail</t>
    <phoneticPr fontId="63" type="noConversion"/>
  </si>
  <si>
    <t>NI011318</t>
    <phoneticPr fontId="63" type="noConversion"/>
  </si>
  <si>
    <t>1802</t>
    <phoneticPr fontId="63" type="noConversion"/>
  </si>
  <si>
    <t>HOLDING</t>
    <phoneticPr fontId="63" type="noConversion"/>
  </si>
  <si>
    <t>P 2/8 IN-FTY</t>
    <phoneticPr fontId="63" type="noConversion"/>
  </si>
  <si>
    <t>1804</t>
    <phoneticPr fontId="63" type="noConversion"/>
  </si>
  <si>
    <t>CHARCOAL</t>
    <phoneticPr fontId="63" type="noConversion"/>
  </si>
  <si>
    <t>CHARCOAL HEATHER</t>
    <phoneticPr fontId="63" type="noConversion"/>
  </si>
  <si>
    <t>finished production</t>
    <phoneticPr fontId="63" type="noConversion"/>
  </si>
  <si>
    <t>Plan complete 4/30</t>
    <phoneticPr fontId="63" type="noConversion"/>
  </si>
  <si>
    <t>plan complete 3/17</t>
    <phoneticPr fontId="63" type="noConversion"/>
  </si>
  <si>
    <t>NI020518</t>
    <phoneticPr fontId="63" type="noConversion"/>
  </si>
  <si>
    <t>1803</t>
    <phoneticPr fontId="63" type="noConversion"/>
  </si>
  <si>
    <t>fabric in-fty</t>
    <phoneticPr fontId="63" type="noConversion"/>
  </si>
  <si>
    <t>fabric will be in-fty 4/28</t>
    <phoneticPr fontId="63" type="noConversion"/>
  </si>
  <si>
    <t>fabric will be in-fty 5/5</t>
    <phoneticPr fontId="63" type="noConversion"/>
  </si>
  <si>
    <t>fabric will be in-fty 5/5 - 5/19</t>
    <phoneticPr fontId="63" type="noConversion"/>
  </si>
  <si>
    <t>NI031318</t>
    <phoneticPr fontId="63" type="noConversion"/>
  </si>
  <si>
    <t>NI032218</t>
    <phoneticPr fontId="63" type="noConversion"/>
  </si>
  <si>
    <t>100% COTTON =&gt; 60% COTTON 40% POLYESTER</t>
    <phoneticPr fontId="63" type="noConversion"/>
  </si>
  <si>
    <t>60% COTTON 40% POLYESTER</t>
    <phoneticPr fontId="63" type="noConversion"/>
  </si>
  <si>
    <t>1805</t>
    <phoneticPr fontId="63" type="noConversion"/>
  </si>
  <si>
    <t xml:space="preserve"> 60% COTTON 40% POLYESTER</t>
    <phoneticPr fontId="63" type="noConversion"/>
  </si>
  <si>
    <t>pls try to ship on 3/19</t>
    <phoneticPr fontId="63" type="noConversion"/>
  </si>
  <si>
    <t>NI032718</t>
    <phoneticPr fontId="63" type="noConversion"/>
  </si>
  <si>
    <t>move up to 4/23 from 6/4</t>
    <phoneticPr fontId="63" type="noConversion"/>
  </si>
  <si>
    <t>holding shipment</t>
    <phoneticPr fontId="63" type="noConversion"/>
  </si>
  <si>
    <t>finished production / shipment holding</t>
    <phoneticPr fontId="63" type="noConversion"/>
  </si>
  <si>
    <t>ROYAL BLUE</t>
    <phoneticPr fontId="63" type="noConversion"/>
  </si>
  <si>
    <t xml:space="preserve">Total(Pcs) </t>
    <phoneticPr fontId="5" type="noConversion"/>
  </si>
  <si>
    <t>TOTAL Q'TY</t>
    <phoneticPr fontId="63" type="noConversion"/>
  </si>
  <si>
    <t>M</t>
    <phoneticPr fontId="63" type="noConversion"/>
  </si>
  <si>
    <t xml:space="preserve">L </t>
    <phoneticPr fontId="63" type="noConversion"/>
  </si>
  <si>
    <t>SUB TOTAL</t>
    <phoneticPr fontId="63" type="noConversion"/>
  </si>
  <si>
    <t xml:space="preserve">SIZE &amp; QUANTITY </t>
    <phoneticPr fontId="63" type="noConversion"/>
  </si>
  <si>
    <t>INSUNG IMPEX KOREA</t>
    <phoneticPr fontId="6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</si>
</sst>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164" formatCode="_-* #,##0_-;\-* #,##0_-;_-* &quot;-&quot;_-;_-@_-"/>
    <numFmt numFmtId="165" formatCode="_-* #,##0.00_-;\-* #,##0.00_-;_-* &quot;-&quot;??_-;_-@_-"/>
    <numFmt numFmtId="166" formatCode="\$#,##0.00_);[Red]\(\$#,##0.00\)"/>
    <numFmt numFmtId="167" formatCode="&quot;$&quot;#,##0_);\(&quot;$&quot;#,##0\)"/>
    <numFmt numFmtId="168" formatCode="&quot;$&quot;#,##0.00_);\(&quot;$&quot;#,##0.00\)"/>
    <numFmt numFmtId="169" formatCode="&quot;$&quot;#,##0.00_);[Red]\(&quot;$&quot;#,##0.00\)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_(* #,##0.00_);_(* \(#,##0.00\);_(* &quot;-&quot;??_);_(@_)"/>
    <numFmt numFmtId="173" formatCode="\$#,##0.00"/>
    <numFmt numFmtId="174" formatCode="mm&quot;/&quot;dd&quot;/&quot;yy;@"/>
    <numFmt numFmtId="175" formatCode="m&quot;/&quot;d;@"/>
    <numFmt numFmtId="176" formatCode="#,##0_ "/>
    <numFmt numFmtId="177" formatCode="_-* #,##0\ &quot;F&quot;_-;\-* #,##0\ &quot;F&quot;_-;_-* &quot;-&quot;\ &quot;F&quot;_-;_-@_-"/>
    <numFmt numFmtId="178" formatCode="_-* #,##0.0_-;\-* #,##0.0_-;_-* &quot;-&quot;??_-;_-@_-"/>
    <numFmt numFmtId="179" formatCode="&quot;$&quot;#,##0;\-&quot;$&quot;#,##0"/>
    <numFmt numFmtId="180" formatCode="\ 0.00_ "/>
    <numFmt numFmtId="181" formatCode="\$#,##0\ ;\(\$#,##0\)"/>
    <numFmt numFmtId="182" formatCode="_-* #,##0\ _D_M_-;\-* #,##0\ _D_M_-;_-* &quot;-&quot;\ _D_M_-;_-@_-"/>
    <numFmt numFmtId="183" formatCode="_-* #,##0.00\ _D_M_-;\-* #,##0.00\ _D_M_-;_-* &quot;-&quot;??\ _D_M_-;_-@_-"/>
    <numFmt numFmtId="184" formatCode="0.00_)"/>
    <numFmt numFmtId="185" formatCode="_ * #,##0_ ;_ * \-#,##0_ ;_ * &quot;-&quot;_ ;_ @_ "/>
    <numFmt numFmtId="186" formatCode="_ * #,##0.00_ ;_ * \-#,##0.00_ ;_ * &quot;-&quot;??_ ;_ @_ "/>
    <numFmt numFmtId="187" formatCode="[$-409]d&quot;-&quot;mmm;@"/>
    <numFmt numFmtId="188" formatCode="m&quot;/&quot;d&quot;/&quot;yy;@"/>
  </numFmts>
  <fonts count="121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1"/>
      <name val="돋움"/>
      <family val="3"/>
      <charset val="129"/>
    </font>
    <font>
      <sz val="8"/>
      <name val="Arial"/>
      <family val="2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1"/>
      <color theme="1"/>
      <name val="Calibri"/>
      <family val="3"/>
      <charset val="129"/>
      <scheme val="minor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8"/>
      <name val="Times New Roman"/>
      <family val="1"/>
    </font>
    <font>
      <b/>
      <sz val="10"/>
      <color indexed="9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8"/>
      <name val="MS Sans Serif"/>
      <family val="2"/>
    </font>
    <font>
      <sz val="10"/>
      <color indexed="14"/>
      <name val="Arial"/>
      <family val="2"/>
    </font>
    <font>
      <sz val="10"/>
      <name val="Helv"/>
      <family val="2"/>
    </font>
    <font>
      <sz val="10"/>
      <name val="MS Sans Serif"/>
      <family val="2"/>
    </font>
    <font>
      <sz val="12"/>
      <name val="Garamond"/>
      <family val="1"/>
    </font>
    <font>
      <sz val="10"/>
      <color indexed="10"/>
      <name val="Arial"/>
      <family val="2"/>
    </font>
    <font>
      <sz val="10"/>
      <name val="Tms Rmn"/>
      <family val="1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  <family val="2"/>
    </font>
    <font>
      <sz val="8"/>
      <name val="MS Sans Serif"/>
      <family val="2"/>
    </font>
    <font>
      <b/>
      <sz val="8"/>
      <color indexed="8"/>
      <name val="Helv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entury Gothic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2"/>
      <color indexed="62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8"/>
      <name val="Calibri"/>
      <family val="2"/>
      <charset val="129"/>
      <scheme val="minor"/>
    </font>
    <font>
      <sz val="10"/>
      <name val="돋움"/>
      <family val="3"/>
      <charset val="129"/>
    </font>
    <font>
      <sz val="11"/>
      <name val="Calibri"/>
      <family val="2"/>
      <charset val="129"/>
      <scheme val="minor"/>
    </font>
    <font>
      <sz val="8"/>
      <name val="돋움"/>
      <family val="3"/>
      <charset val="129"/>
    </font>
    <font>
      <sz val="10"/>
      <name val="VNI-Times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1"/>
      <color theme="1"/>
      <name val="Calibri"/>
      <family val="2"/>
      <scheme val="minor"/>
    </font>
    <font>
      <u/>
      <sz val="10"/>
      <color rgb="FF80008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u/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돋움"/>
      <family val="2"/>
      <charset val="129"/>
    </font>
    <font>
      <sz val="11"/>
      <name val="돋움"/>
      <family val="3"/>
    </font>
    <font>
      <sz val="10"/>
      <name val="VNI-Times"/>
      <family val="2"/>
    </font>
    <font>
      <sz val="10"/>
      <name val="Arial"/>
      <family val="2"/>
      <charset val="163"/>
    </font>
    <font>
      <sz val="11"/>
      <color theme="1"/>
      <name val="Calibri"/>
      <family val="2"/>
    </font>
    <font>
      <sz val="10"/>
      <name val="Cambria"/>
      <family val="3"/>
      <charset val="129"/>
      <scheme val="major"/>
    </font>
    <font>
      <sz val="10"/>
      <color rgb="FFFF0000"/>
      <name val="Cambria"/>
      <family val="3"/>
      <charset val="129"/>
      <scheme val="major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돋움"/>
      <family val="3"/>
      <charset val="129"/>
    </font>
    <font>
      <strike/>
      <sz val="10"/>
      <name val="Arial"/>
      <family val="2"/>
    </font>
    <font>
      <strike/>
      <sz val="10"/>
      <name val="Cambria"/>
      <family val="3"/>
      <charset val="129"/>
      <scheme val="major"/>
    </font>
    <font>
      <sz val="10"/>
      <name val="Calibri"/>
      <family val="2"/>
      <charset val="129"/>
      <scheme val="minor"/>
    </font>
    <font>
      <sz val="10"/>
      <color rgb="FFFF0000"/>
      <name val="Calibri"/>
      <family val="2"/>
      <charset val="129"/>
      <scheme val="minor"/>
    </font>
    <font>
      <strike/>
      <sz val="10"/>
      <name val="Calibri"/>
      <family val="2"/>
      <charset val="129"/>
      <scheme val="minor"/>
    </font>
    <font>
      <b/>
      <sz val="10"/>
      <color rgb="FFFFFFFF"/>
      <name val="Arial"/>
      <family val="2"/>
    </font>
    <font>
      <sz val="10"/>
      <color theme="1"/>
      <name val="Cambria"/>
      <family val="1"/>
    </font>
    <font>
      <sz val="10"/>
      <color theme="1"/>
      <name val="Arial"/>
      <family val="2"/>
    </font>
    <font>
      <sz val="10"/>
      <color rgb="FFFF0000"/>
      <name val="Cambria"/>
      <family val="1"/>
    </font>
    <font>
      <sz val="10"/>
      <color rgb="FFFF0000"/>
      <name val="Calibri"/>
      <family val="2"/>
    </font>
    <font>
      <b/>
      <sz val="10"/>
      <color theme="0"/>
      <name val="Cambria"/>
      <family val="3"/>
      <charset val="129"/>
      <scheme val="major"/>
    </font>
    <font>
      <sz val="10"/>
      <color theme="1"/>
      <name val="Calibri"/>
      <family val="2"/>
      <charset val="129"/>
      <scheme val="minor"/>
    </font>
    <font>
      <sz val="10"/>
      <color rgb="FFFF0000"/>
      <name val="Calibri"/>
      <family val="3"/>
      <charset val="129"/>
      <scheme val="minor"/>
    </font>
    <font>
      <sz val="10"/>
      <color rgb="FFFF0000"/>
      <name val="맑은 고딕"/>
      <family val="3"/>
      <charset val="129"/>
    </font>
    <font>
      <b/>
      <u val="singleAccounting"/>
      <sz val="10"/>
      <color rgb="FFFF0000"/>
      <name val="Arial"/>
      <family val="2"/>
    </font>
    <font>
      <b/>
      <u val="singleAccounting"/>
      <sz val="10"/>
      <color rgb="FFFF0000"/>
      <name val="Cambria"/>
      <family val="3"/>
      <charset val="129"/>
      <scheme val="major"/>
    </font>
    <font>
      <sz val="10"/>
      <color theme="0"/>
      <name val="Arial"/>
      <family val="2"/>
    </font>
    <font>
      <strike/>
      <sz val="10"/>
      <name val="돋움"/>
      <family val="3"/>
      <charset val="129"/>
    </font>
    <font>
      <sz val="10"/>
      <color theme="9" tint="-0.249977111117893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b/>
      <sz val="10"/>
      <color theme="9" tint="-0.249977111117893"/>
      <name val="Arial"/>
      <family val="2"/>
    </font>
    <font>
      <sz val="10"/>
      <color rgb="FF0000FF"/>
      <name val="Cambria"/>
      <family val="3"/>
      <charset val="129"/>
      <scheme val="major"/>
    </font>
    <font>
      <b/>
      <sz val="10"/>
      <name val="Arial"/>
      <family val="2"/>
    </font>
    <font>
      <b/>
      <sz val="10"/>
      <color theme="0" tint="-4.9989318521683403E-2"/>
      <name val="Cambria"/>
      <family val="3"/>
      <charset val="129"/>
      <scheme val="major"/>
    </font>
    <font>
      <b/>
      <sz val="10"/>
      <name val="Cambria"/>
      <family val="3"/>
      <charset val="129"/>
      <scheme val="major"/>
    </font>
    <font>
      <b/>
      <sz val="10"/>
      <color theme="1"/>
      <name val="Cambria"/>
      <family val="3"/>
      <charset val="129"/>
      <scheme val="major"/>
    </font>
    <font>
      <b/>
      <sz val="11"/>
      <name val="Arial"/>
      <family val="2"/>
    </font>
    <font>
      <sz val="11"/>
      <name val="Arial"/>
      <family val="2"/>
    </font>
    <font>
      <sz val="11"/>
      <name val="Cambria"/>
      <family val="3"/>
      <charset val="129"/>
      <scheme val="major"/>
    </font>
    <font>
      <b/>
      <sz val="11"/>
      <name val="Cambria"/>
      <family val="3"/>
      <charset val="129"/>
      <scheme val="major"/>
    </font>
  </fonts>
  <fills count="4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darkVertical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60497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402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9" fontId="5" fillId="0" borderId="0" applyFont="0" applyFill="0" applyBorder="0" applyAlignment="0" applyProtection="0"/>
    <xf numFmtId="165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172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10" fillId="0" borderId="0">
      <alignment horizontal="center" wrapText="1"/>
      <protection locked="0"/>
    </xf>
    <xf numFmtId="0" fontId="11" fillId="2" borderId="0" applyNumberFormat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8" fillId="0" borderId="0" applyFill="0" applyBorder="0" applyAlignment="0"/>
    <xf numFmtId="0" fontId="5" fillId="0" borderId="0" applyFill="0" applyBorder="0" applyAlignment="0"/>
    <xf numFmtId="0" fontId="8" fillId="0" borderId="0" applyFill="0" applyBorder="0" applyAlignment="0"/>
    <xf numFmtId="172" fontId="3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2" fillId="0" borderId="0" applyNumberFormat="0" applyAlignment="0">
      <alignment horizontal="left"/>
    </xf>
    <xf numFmtId="0" fontId="5" fillId="0" borderId="0" applyFont="0" applyFill="0" applyBorder="0" applyAlignment="0" applyProtection="0"/>
    <xf numFmtId="14" fontId="8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5" fillId="0" borderId="0" applyFill="0" applyBorder="0" applyAlignment="0"/>
    <xf numFmtId="0" fontId="9" fillId="0" borderId="0" applyFill="0" applyBorder="0" applyAlignment="0"/>
    <xf numFmtId="0" fontId="13" fillId="0" borderId="0" applyNumberFormat="0" applyAlignment="0">
      <alignment horizontal="left"/>
    </xf>
    <xf numFmtId="38" fontId="3" fillId="3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14" fillId="0" borderId="4">
      <alignment horizontal="center"/>
    </xf>
    <xf numFmtId="0" fontId="14" fillId="0" borderId="0">
      <alignment horizontal="center"/>
    </xf>
    <xf numFmtId="10" fontId="3" fillId="4" borderId="1" applyNumberFormat="0" applyBorder="0" applyAlignment="0" applyProtection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5" fillId="0" borderId="0" applyFill="0" applyBorder="0" applyAlignment="0"/>
    <xf numFmtId="0" fontId="15" fillId="0" borderId="0" applyFill="0" applyBorder="0" applyAlignment="0"/>
    <xf numFmtId="0" fontId="5" fillId="0" borderId="0" applyFont="0" applyFill="0" applyBorder="0" applyAlignment="0" applyProtection="0"/>
    <xf numFmtId="4" fontId="1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16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17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4" fontId="10" fillId="0" borderId="0">
      <alignment horizontal="center" wrapText="1"/>
      <protection locked="0"/>
    </xf>
    <xf numFmtId="9" fontId="3" fillId="0" borderId="0" applyFont="0" applyFill="0" applyBorder="0" applyAlignment="0" applyProtection="0"/>
    <xf numFmtId="0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19" fillId="0" borderId="0" applyFill="0" applyBorder="0" applyAlignment="0"/>
    <xf numFmtId="0" fontId="19" fillId="0" borderId="0" applyFill="0" applyBorder="0" applyAlignment="0"/>
    <xf numFmtId="0" fontId="19" fillId="0" borderId="0" applyFill="0" applyBorder="0" applyAlignment="0"/>
    <xf numFmtId="0" fontId="5" fillId="0" borderId="0" applyFill="0" applyBorder="0" applyAlignment="0"/>
    <xf numFmtId="0" fontId="19" fillId="0" borderId="0" applyFill="0" applyBorder="0" applyAlignment="0"/>
    <xf numFmtId="179" fontId="20" fillId="0" borderId="0"/>
    <xf numFmtId="0" fontId="17" fillId="0" borderId="0" applyNumberFormat="0" applyFont="0" applyFill="0" applyBorder="0" applyAlignment="0" applyProtection="0">
      <alignment horizontal="left"/>
    </xf>
    <xf numFmtId="0" fontId="21" fillId="0" borderId="4">
      <alignment horizontal="center"/>
    </xf>
    <xf numFmtId="0" fontId="22" fillId="5" borderId="0" applyNumberFormat="0" applyFont="0" applyBorder="0" applyAlignment="0">
      <alignment horizontal="center"/>
    </xf>
    <xf numFmtId="14" fontId="23" fillId="0" borderId="0" applyNumberFormat="0" applyFill="0" applyBorder="0" applyAlignment="0" applyProtection="0">
      <alignment horizontal="left"/>
    </xf>
    <xf numFmtId="0" fontId="22" fillId="1" borderId="3" applyNumberFormat="0" applyFont="0" applyAlignment="0">
      <alignment horizontal="center"/>
    </xf>
    <xf numFmtId="0" fontId="24" fillId="0" borderId="0" applyNumberFormat="0" applyFill="0" applyBorder="0" applyAlignment="0">
      <alignment horizontal="center"/>
    </xf>
    <xf numFmtId="40" fontId="25" fillId="0" borderId="0" applyBorder="0">
      <alignment horizontal="right"/>
    </xf>
    <xf numFmtId="49" fontId="8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1" fillId="0" borderId="0">
      <alignment vertical="center"/>
    </xf>
    <xf numFmtId="165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>
      <alignment vertical="center"/>
    </xf>
    <xf numFmtId="0" fontId="5" fillId="0" borderId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23" borderId="0" applyNumberFormat="0" applyBorder="0" applyAlignment="0" applyProtection="0"/>
    <xf numFmtId="0" fontId="28" fillId="7" borderId="0" applyNumberFormat="0" applyBorder="0" applyAlignment="0" applyProtection="0"/>
    <xf numFmtId="0" fontId="36" fillId="11" borderId="5" applyNumberFormat="0" applyAlignment="0" applyProtection="0"/>
    <xf numFmtId="0" fontId="36" fillId="11" borderId="5" applyNumberFormat="0" applyAlignment="0" applyProtection="0"/>
    <xf numFmtId="0" fontId="36" fillId="11" borderId="5" applyNumberFormat="0" applyAlignment="0" applyProtection="0"/>
    <xf numFmtId="0" fontId="36" fillId="11" borderId="5" applyNumberFormat="0" applyAlignment="0" applyProtection="0"/>
    <xf numFmtId="0" fontId="29" fillId="24" borderId="5" applyNumberFormat="0" applyAlignment="0" applyProtection="0"/>
    <xf numFmtId="0" fontId="30" fillId="25" borderId="6" applyNumberFormat="0" applyAlignment="0" applyProtection="0"/>
    <xf numFmtId="172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8" borderId="0" applyNumberFormat="0" applyBorder="0" applyAlignment="0" applyProtection="0"/>
    <xf numFmtId="171" fontId="5" fillId="0" borderId="0" applyFont="0" applyFill="0" applyBorder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0" applyNumberFormat="0" applyFill="0" applyBorder="0" applyAlignment="0" applyProtection="0"/>
    <xf numFmtId="171" fontId="5" fillId="0" borderId="0" applyFont="0" applyFill="0" applyBorder="0" applyAlignment="0" applyProtection="0"/>
    <xf numFmtId="0" fontId="36" fillId="11" borderId="5" applyNumberFormat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37" fillId="0" borderId="10" applyNumberFormat="0" applyFill="0" applyAlignment="0" applyProtection="0"/>
    <xf numFmtId="0" fontId="38" fillId="26" borderId="0" applyNumberFormat="0" applyBorder="0" applyAlignment="0" applyProtection="0"/>
    <xf numFmtId="0" fontId="39" fillId="27" borderId="11" applyNumberFormat="0" applyFont="0" applyAlignment="0" applyProtection="0"/>
    <xf numFmtId="9" fontId="5" fillId="0" borderId="0" applyFont="0" applyFill="0" applyBorder="0" applyAlignment="0" applyProtection="0"/>
    <xf numFmtId="0" fontId="40" fillId="24" borderId="12" applyNumberFormat="0" applyAlignment="0" applyProtection="0"/>
    <xf numFmtId="171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3" applyNumberFormat="0" applyFill="0" applyAlignment="0" applyProtection="0"/>
    <xf numFmtId="172" fontId="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1" fontId="3" fillId="0" borderId="0" applyFont="0" applyFill="0" applyBorder="0" applyAlignment="0" applyProtection="0"/>
    <xf numFmtId="0" fontId="5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6" fillId="11" borderId="5" applyNumberFormat="0" applyAlignment="0" applyProtection="0"/>
    <xf numFmtId="0" fontId="36" fillId="11" borderId="5" applyNumberFormat="0" applyAlignment="0" applyProtection="0"/>
    <xf numFmtId="0" fontId="36" fillId="11" borderId="5" applyNumberFormat="0" applyAlignment="0" applyProtection="0"/>
    <xf numFmtId="0" fontId="36" fillId="11" borderId="5" applyNumberFormat="0" applyAlignment="0" applyProtection="0"/>
    <xf numFmtId="0" fontId="36" fillId="11" borderId="5" applyNumberFormat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5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6" fillId="11" borderId="5" applyNumberFormat="0" applyAlignment="0" applyProtection="0"/>
    <xf numFmtId="0" fontId="36" fillId="11" borderId="5" applyNumberFormat="0" applyAlignment="0" applyProtection="0"/>
    <xf numFmtId="0" fontId="36" fillId="11" borderId="5" applyNumberFormat="0" applyAlignment="0" applyProtection="0"/>
    <xf numFmtId="0" fontId="36" fillId="11" borderId="5" applyNumberFormat="0" applyAlignment="0" applyProtection="0"/>
    <xf numFmtId="0" fontId="36" fillId="11" borderId="5" applyNumberFormat="0" applyAlignment="0" applyProtection="0"/>
    <xf numFmtId="0" fontId="36" fillId="11" borderId="5" applyNumberFormat="0" applyAlignment="0" applyProtection="0"/>
    <xf numFmtId="0" fontId="36" fillId="11" borderId="5" applyNumberForma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23" borderId="0" applyNumberFormat="0" applyBorder="0" applyAlignment="0" applyProtection="0"/>
    <xf numFmtId="0" fontId="28" fillId="7" borderId="0" applyNumberFormat="0" applyBorder="0" applyAlignment="0" applyProtection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29" fillId="24" borderId="5" applyNumberFormat="0" applyAlignment="0" applyProtection="0"/>
    <xf numFmtId="0" fontId="30" fillId="25" borderId="6" applyNumberFormat="0" applyAlignment="0" applyProtection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ill="0" applyBorder="0" applyAlignment="0"/>
    <xf numFmtId="0" fontId="31" fillId="0" borderId="0" applyNumberFormat="0" applyFill="0" applyBorder="0" applyAlignment="0" applyProtection="0"/>
    <xf numFmtId="0" fontId="32" fillId="8" borderId="0" applyNumberFormat="0" applyBorder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36" fillId="11" borderId="5" applyNumberFormat="0" applyAlignment="0" applyProtection="0"/>
    <xf numFmtId="0" fontId="5" fillId="0" borderId="0" applyFill="0" applyBorder="0" applyAlignment="0"/>
    <xf numFmtId="0" fontId="37" fillId="0" borderId="10" applyNumberFormat="0" applyFill="0" applyAlignment="0" applyProtection="0"/>
    <xf numFmtId="0" fontId="38" fillId="26" borderId="0" applyNumberFormat="0" applyBorder="0" applyAlignment="0" applyProtection="0"/>
    <xf numFmtId="0" fontId="5" fillId="0" borderId="0"/>
    <xf numFmtId="0" fontId="39" fillId="27" borderId="11" applyNumberFormat="0" applyFont="0" applyAlignment="0" applyProtection="0"/>
    <xf numFmtId="172" fontId="5" fillId="0" borderId="0" applyFont="0" applyFill="0" applyBorder="0" applyAlignment="0" applyProtection="0"/>
    <xf numFmtId="0" fontId="40" fillId="24" borderId="12" applyNumberFormat="0" applyAlignment="0" applyProtection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3" fillId="0" borderId="0" applyFill="0" applyBorder="0" applyAlignment="0" applyProtection="0"/>
    <xf numFmtId="172" fontId="5" fillId="0" borderId="0" applyFont="0" applyFill="0" applyBorder="0" applyAlignment="0" applyProtection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41" fillId="0" borderId="0" applyNumberFormat="0" applyFill="0" applyBorder="0" applyAlignment="0" applyProtection="0"/>
    <xf numFmtId="0" fontId="42" fillId="0" borderId="13" applyNumberFormat="0" applyFill="0" applyAlignment="0" applyProtection="0"/>
    <xf numFmtId="0" fontId="43" fillId="0" borderId="0" applyNumberFormat="0" applyFill="0" applyBorder="0" applyAlignment="0" applyProtection="0"/>
    <xf numFmtId="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1" fillId="0" borderId="0">
      <alignment vertical="center"/>
    </xf>
    <xf numFmtId="0" fontId="2" fillId="0" borderId="0">
      <alignment vertical="center"/>
    </xf>
    <xf numFmtId="165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5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5" fontId="2" fillId="0" borderId="0" applyFont="0" applyFill="0" applyBorder="0" applyAlignment="0" applyProtection="0">
      <alignment vertical="center"/>
    </xf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44" fillId="2" borderId="0">
      <alignment horizontal="center"/>
    </xf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4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165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5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5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5" fontId="2" fillId="0" borderId="0" applyFont="0" applyFill="0" applyBorder="0" applyAlignment="0" applyProtection="0">
      <alignment vertical="center"/>
    </xf>
    <xf numFmtId="165" fontId="2" fillId="0" borderId="0" applyFont="0" applyFill="0" applyBorder="0" applyAlignment="0" applyProtection="0">
      <alignment vertical="center"/>
    </xf>
    <xf numFmtId="165" fontId="2" fillId="0" borderId="0" applyFont="0" applyFill="0" applyBorder="0" applyAlignment="0" applyProtection="0">
      <alignment vertical="center"/>
    </xf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45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2" fillId="11" borderId="5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7" borderId="11" applyNumberFormat="0" applyFont="0" applyAlignment="0" applyProtection="0"/>
    <xf numFmtId="0" fontId="39" fillId="27" borderId="11" applyNumberFormat="0" applyFont="0" applyAlignment="0" applyProtection="0"/>
    <xf numFmtId="0" fontId="47" fillId="25" borderId="6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24" borderId="5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3" fillId="27" borderId="11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1" borderId="5" applyNumberFormat="0" applyAlignment="0" applyProtection="0">
      <alignment vertical="center"/>
    </xf>
    <xf numFmtId="0" fontId="54" fillId="24" borderId="12" applyNumberFormat="0" applyAlignment="0" applyProtection="0">
      <alignment vertical="center"/>
    </xf>
    <xf numFmtId="172" fontId="3" fillId="0" borderId="0" applyFont="0" applyFill="0" applyBorder="0" applyAlignment="0" applyProtection="0"/>
    <xf numFmtId="164" fontId="2" fillId="0" borderId="0" applyFont="0" applyFill="0" applyBorder="0" applyAlignment="0" applyProtection="0">
      <alignment vertical="center"/>
    </xf>
    <xf numFmtId="164" fontId="6" fillId="0" borderId="0" applyFont="0" applyFill="0" applyBorder="0" applyAlignment="0" applyProtection="0">
      <alignment vertical="center"/>
    </xf>
    <xf numFmtId="172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5" fontId="2" fillId="0" borderId="0" applyFont="0" applyFill="0" applyBorder="0" applyAlignment="0" applyProtection="0">
      <alignment vertical="center"/>
    </xf>
    <xf numFmtId="165" fontId="6" fillId="0" borderId="0" applyFont="0" applyFill="0" applyBorder="0" applyAlignment="0" applyProtection="0">
      <alignment vertical="center"/>
    </xf>
    <xf numFmtId="165" fontId="6" fillId="0" borderId="0" applyFont="0" applyFill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171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7" fillId="0" borderId="7" applyNumberFormat="0" applyFill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/>
    <xf numFmtId="0" fontId="2" fillId="0" borderId="0">
      <alignment vertical="center"/>
    </xf>
    <xf numFmtId="0" fontId="3" fillId="0" borderId="0"/>
    <xf numFmtId="0" fontId="6" fillId="0" borderId="0">
      <alignment vertical="center"/>
    </xf>
    <xf numFmtId="0" fontId="60" fillId="0" borderId="13" applyNumberFormat="0" applyFill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17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5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165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5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5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5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5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165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5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5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5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5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5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5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5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5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1" fontId="5" fillId="0" borderId="0" applyFont="0" applyFill="0" applyBorder="0" applyAlignment="0" applyProtection="0"/>
    <xf numFmtId="0" fontId="5" fillId="0" borderId="0"/>
    <xf numFmtId="0" fontId="71" fillId="0" borderId="0"/>
    <xf numFmtId="0" fontId="71" fillId="0" borderId="0"/>
    <xf numFmtId="0" fontId="5" fillId="0" borderId="0"/>
    <xf numFmtId="3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18" applyNumberFormat="0" applyFont="0" applyBorder="0" applyAlignment="0">
      <alignment horizontal="center"/>
    </xf>
    <xf numFmtId="0" fontId="74" fillId="0" borderId="14" applyNumberFormat="0" applyFill="0" applyAlignment="0" applyProtection="0"/>
    <xf numFmtId="0" fontId="75" fillId="0" borderId="15" applyNumberFormat="0" applyFill="0" applyAlignment="0" applyProtection="0"/>
    <xf numFmtId="0" fontId="76" fillId="0" borderId="0" applyNumberFormat="0" applyFill="0" applyBorder="0" applyAlignment="0" applyProtection="0"/>
    <xf numFmtId="184" fontId="68" fillId="0" borderId="0"/>
    <xf numFmtId="0" fontId="72" fillId="28" borderId="16" applyNumberFormat="0" applyFont="0" applyAlignment="0" applyProtection="0"/>
    <xf numFmtId="0" fontId="5" fillId="0" borderId="0"/>
    <xf numFmtId="0" fontId="77" fillId="0" borderId="17" applyNumberFormat="0" applyFill="0" applyAlignment="0" applyProtection="0"/>
    <xf numFmtId="40" fontId="69" fillId="0" borderId="0" applyFont="0" applyFill="0" applyBorder="0" applyAlignment="0" applyProtection="0"/>
    <xf numFmtId="38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0" fillId="0" borderId="0"/>
    <xf numFmtId="185" fontId="71" fillId="0" borderId="0" applyFont="0" applyFill="0" applyBorder="0" applyAlignment="0" applyProtection="0"/>
    <xf numFmtId="186" fontId="71" fillId="0" borderId="0" applyFont="0" applyFill="0" applyBorder="0" applyAlignment="0" applyProtection="0"/>
    <xf numFmtId="0" fontId="5" fillId="0" borderId="0"/>
    <xf numFmtId="0" fontId="3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/>
    <xf numFmtId="0" fontId="3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72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72" fillId="0" borderId="0"/>
    <xf numFmtId="0" fontId="1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1" fillId="0" borderId="0">
      <alignment vertical="center"/>
    </xf>
    <xf numFmtId="172" fontId="72" fillId="0" borderId="0" applyFont="0" applyFill="0" applyBorder="0" applyAlignment="0" applyProtection="0"/>
    <xf numFmtId="171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6" fillId="0" borderId="0"/>
    <xf numFmtId="0" fontId="72" fillId="0" borderId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80" fillId="0" borderId="0" applyFont="0" applyFill="0" applyBorder="0" applyAlignment="0" applyProtection="0">
      <alignment vertical="center"/>
    </xf>
    <xf numFmtId="165" fontId="2" fillId="0" borderId="0" applyFont="0" applyFill="0" applyBorder="0" applyAlignment="0" applyProtection="0">
      <alignment vertical="center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81" fillId="0" borderId="0" applyFont="0" applyFill="0" applyBorder="0" applyAlignment="0" applyProtection="0">
      <alignment vertical="center"/>
    </xf>
    <xf numFmtId="165" fontId="2" fillId="0" borderId="0" applyFont="0" applyFill="0" applyBorder="0" applyAlignment="0" applyProtection="0">
      <alignment vertical="center"/>
    </xf>
    <xf numFmtId="172" fontId="5" fillId="0" borderId="0" applyFont="0" applyFill="0" applyBorder="0" applyAlignment="0" applyProtection="0"/>
    <xf numFmtId="165" fontId="81" fillId="0" borderId="0" applyFont="0" applyFill="0" applyBorder="0" applyAlignment="0" applyProtection="0">
      <alignment vertical="center"/>
    </xf>
    <xf numFmtId="165" fontId="2" fillId="0" borderId="0" applyFont="0" applyFill="0" applyBorder="0" applyAlignment="0" applyProtection="0">
      <alignment vertical="center"/>
    </xf>
    <xf numFmtId="172" fontId="5" fillId="0" borderId="0" applyFont="0" applyFill="0" applyBorder="0" applyAlignment="0" applyProtection="0"/>
    <xf numFmtId="165" fontId="81" fillId="0" borderId="0" applyFont="0" applyFill="0" applyBorder="0" applyAlignment="0" applyProtection="0">
      <alignment vertical="center"/>
    </xf>
    <xf numFmtId="165" fontId="2" fillId="0" borderId="0" applyFont="0" applyFill="0" applyBorder="0" applyAlignment="0" applyProtection="0">
      <alignment vertical="center"/>
    </xf>
    <xf numFmtId="165" fontId="81" fillId="0" borderId="0" applyFont="0" applyFill="0" applyBorder="0" applyAlignment="0" applyProtection="0">
      <alignment vertical="center"/>
    </xf>
    <xf numFmtId="165" fontId="2" fillId="0" borderId="0" applyFont="0" applyFill="0" applyBorder="0" applyAlignment="0" applyProtection="0">
      <alignment vertical="center"/>
    </xf>
    <xf numFmtId="165" fontId="2" fillId="0" borderId="0" applyFont="0" applyFill="0" applyBorder="0" applyAlignment="0" applyProtection="0">
      <alignment vertical="center"/>
    </xf>
    <xf numFmtId="172" fontId="5" fillId="0" borderId="0" applyFont="0" applyFill="0" applyBorder="0" applyAlignment="0" applyProtection="0"/>
    <xf numFmtId="172" fontId="2" fillId="0" borderId="0" applyFont="0" applyFill="0" applyBorder="0" applyAlignment="0" applyProtection="0">
      <alignment vertical="center"/>
    </xf>
    <xf numFmtId="165" fontId="81" fillId="0" borderId="0" applyFont="0" applyFill="0" applyBorder="0" applyAlignment="0" applyProtection="0">
      <alignment vertical="center"/>
    </xf>
    <xf numFmtId="165" fontId="2" fillId="0" borderId="0" applyFont="0" applyFill="0" applyBorder="0" applyAlignment="0" applyProtection="0">
      <alignment vertical="center"/>
    </xf>
    <xf numFmtId="165" fontId="81" fillId="0" borderId="0" applyFont="0" applyFill="0" applyBorder="0" applyAlignment="0" applyProtection="0">
      <alignment vertical="center"/>
    </xf>
    <xf numFmtId="165" fontId="2" fillId="0" borderId="0" applyFont="0" applyFill="0" applyBorder="0" applyAlignment="0" applyProtection="0">
      <alignment vertical="center"/>
    </xf>
    <xf numFmtId="165" fontId="2" fillId="0" borderId="0" applyFont="0" applyFill="0" applyBorder="0" applyAlignment="0" applyProtection="0">
      <alignment vertical="center"/>
    </xf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" fillId="0" borderId="0" applyFont="0" applyFill="0" applyBorder="0" applyAlignment="0" applyProtection="0">
      <alignment vertical="center"/>
    </xf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>
      <alignment vertical="center"/>
    </xf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" fillId="0" borderId="0" applyFont="0" applyFill="0" applyBorder="0" applyAlignment="0" applyProtection="0">
      <alignment vertical="center"/>
    </xf>
    <xf numFmtId="171" fontId="5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10" fontId="3" fillId="4" borderId="1" applyNumberFormat="0" applyBorder="0" applyAlignment="0" applyProtection="0"/>
    <xf numFmtId="0" fontId="5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72" fillId="0" borderId="0"/>
    <xf numFmtId="0" fontId="83" fillId="0" borderId="0"/>
    <xf numFmtId="0" fontId="5" fillId="0" borderId="0"/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>
      <alignment vertical="center"/>
    </xf>
    <xf numFmtId="0" fontId="5" fillId="0" borderId="0"/>
    <xf numFmtId="0" fontId="6" fillId="0" borderId="0"/>
    <xf numFmtId="0" fontId="5" fillId="0" borderId="0"/>
    <xf numFmtId="0" fontId="84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2" fillId="0" borderId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9" fontId="20" fillId="0" borderId="0"/>
    <xf numFmtId="9" fontId="5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172" fontId="5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/>
    <xf numFmtId="0" fontId="2" fillId="0" borderId="0"/>
    <xf numFmtId="0" fontId="5" fillId="0" borderId="0"/>
    <xf numFmtId="0" fontId="4" fillId="0" borderId="0">
      <alignment vertical="center"/>
    </xf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164" fontId="1" fillId="0" borderId="0" applyFont="0" applyFill="0" applyBorder="0" applyAlignment="0" applyProtection="0">
      <alignment vertical="center"/>
    </xf>
  </cellStyleXfs>
  <cellXfs count="345">
    <xf numFmtId="0" fontId="0" fillId="0" borderId="0" xfId="0">
      <alignment vertical="center"/>
    </xf>
    <xf numFmtId="0" fontId="5" fillId="0" borderId="0" xfId="0" applyFont="1" applyFill="1" applyAlignment="1">
      <alignment horizontal="center"/>
    </xf>
    <xf numFmtId="0" fontId="5" fillId="0" borderId="1" xfId="1" applyFont="1" applyFill="1" applyBorder="1" applyAlignment="1">
      <alignment horizontal="center"/>
    </xf>
    <xf numFmtId="49" fontId="5" fillId="0" borderId="1" xfId="1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wrapText="1"/>
    </xf>
    <xf numFmtId="174" fontId="5" fillId="0" borderId="1" xfId="1" applyNumberFormat="1" applyFont="1" applyFill="1" applyBorder="1" applyAlignment="1">
      <alignment horizontal="center"/>
    </xf>
    <xf numFmtId="175" fontId="5" fillId="0" borderId="1" xfId="1" applyNumberFormat="1" applyFont="1" applyFill="1" applyBorder="1" applyAlignment="1">
      <alignment horizontal="center" wrapText="1"/>
    </xf>
    <xf numFmtId="0" fontId="64" fillId="0" borderId="1" xfId="1" applyFont="1" applyFill="1" applyBorder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85" fillId="29" borderId="1" xfId="0" applyFont="1" applyFill="1" applyBorder="1" applyAlignment="1">
      <alignment horizontal="center" vertical="center"/>
    </xf>
    <xf numFmtId="187" fontId="85" fillId="29" borderId="1" xfId="0" applyNumberFormat="1" applyFont="1" applyFill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/>
    </xf>
    <xf numFmtId="0" fontId="85" fillId="0" borderId="1" xfId="0" applyFont="1" applyFill="1" applyBorder="1" applyAlignment="1">
      <alignment horizontal="center" vertical="center"/>
    </xf>
    <xf numFmtId="187" fontId="85" fillId="0" borderId="1" xfId="0" applyNumberFormat="1" applyFont="1" applyFill="1" applyBorder="1" applyAlignment="1">
      <alignment horizontal="center" vertical="center"/>
    </xf>
    <xf numFmtId="0" fontId="65" fillId="0" borderId="0" xfId="0" applyFont="1" applyFill="1" applyAlignment="1">
      <alignment horizontal="center"/>
    </xf>
    <xf numFmtId="166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1" xfId="1" applyNumberFormat="1" applyFont="1" applyFill="1" applyBorder="1" applyAlignment="1">
      <alignment horizontal="center"/>
    </xf>
    <xf numFmtId="164" fontId="5" fillId="0" borderId="1" xfId="5" applyFont="1" applyFill="1" applyBorder="1" applyAlignment="1">
      <alignment horizontal="center"/>
    </xf>
    <xf numFmtId="0" fontId="5" fillId="29" borderId="1" xfId="1" applyFont="1" applyFill="1" applyBorder="1" applyAlignment="1">
      <alignment horizontal="center"/>
    </xf>
    <xf numFmtId="164" fontId="5" fillId="29" borderId="1" xfId="5" applyFont="1" applyFill="1" applyBorder="1" applyAlignment="1">
      <alignment horizontal="center"/>
    </xf>
    <xf numFmtId="174" fontId="5" fillId="29" borderId="1" xfId="1" applyNumberFormat="1" applyFont="1" applyFill="1" applyBorder="1" applyAlignment="1">
      <alignment horizontal="center"/>
    </xf>
    <xf numFmtId="0" fontId="5" fillId="29" borderId="1" xfId="1" applyNumberFormat="1" applyFont="1" applyFill="1" applyBorder="1" applyAlignment="1">
      <alignment horizontal="center"/>
    </xf>
    <xf numFmtId="166" fontId="5" fillId="29" borderId="1" xfId="1" applyNumberFormat="1" applyFont="1" applyFill="1" applyBorder="1" applyAlignment="1">
      <alignment horizontal="center"/>
    </xf>
    <xf numFmtId="0" fontId="5" fillId="29" borderId="1" xfId="1" applyFont="1" applyFill="1" applyBorder="1" applyAlignment="1">
      <alignment horizontal="center" wrapText="1"/>
    </xf>
    <xf numFmtId="175" fontId="5" fillId="29" borderId="1" xfId="1" applyNumberFormat="1" applyFont="1" applyFill="1" applyBorder="1" applyAlignment="1">
      <alignment horizontal="center" wrapText="1"/>
    </xf>
    <xf numFmtId="0" fontId="85" fillId="0" borderId="1" xfId="0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/>
    </xf>
    <xf numFmtId="0" fontId="85" fillId="29" borderId="1" xfId="0" applyFont="1" applyFill="1" applyBorder="1" applyAlignment="1">
      <alignment horizontal="left" vertical="center"/>
    </xf>
    <xf numFmtId="0" fontId="88" fillId="30" borderId="1" xfId="1" applyFont="1" applyFill="1" applyBorder="1" applyAlignment="1">
      <alignment horizontal="center" vertical="center"/>
    </xf>
    <xf numFmtId="49" fontId="88" fillId="30" borderId="1" xfId="1" quotePrefix="1" applyNumberFormat="1" applyFont="1" applyFill="1" applyBorder="1" applyAlignment="1">
      <alignment horizontal="center" vertical="center"/>
    </xf>
    <xf numFmtId="0" fontId="88" fillId="30" borderId="1" xfId="1" applyFont="1" applyFill="1" applyBorder="1" applyAlignment="1">
      <alignment horizontal="center" vertical="center" wrapText="1"/>
    </xf>
    <xf numFmtId="0" fontId="88" fillId="30" borderId="1" xfId="1" quotePrefix="1" applyFont="1" applyFill="1" applyBorder="1" applyAlignment="1">
      <alignment horizontal="center" vertical="center"/>
    </xf>
    <xf numFmtId="164" fontId="88" fillId="30" borderId="1" xfId="5" applyFont="1" applyFill="1" applyBorder="1" applyAlignment="1">
      <alignment horizontal="center" vertical="center"/>
    </xf>
    <xf numFmtId="174" fontId="88" fillId="30" borderId="1" xfId="1" applyNumberFormat="1" applyFont="1" applyFill="1" applyBorder="1" applyAlignment="1">
      <alignment horizontal="center" vertical="center"/>
    </xf>
    <xf numFmtId="166" fontId="88" fillId="30" borderId="1" xfId="2" applyNumberFormat="1" applyFont="1" applyFill="1" applyBorder="1" applyAlignment="1">
      <alignment horizontal="center" vertical="center"/>
    </xf>
    <xf numFmtId="173" fontId="88" fillId="30" borderId="1" xfId="1" applyNumberFormat="1" applyFont="1" applyFill="1" applyBorder="1" applyAlignment="1">
      <alignment horizontal="center" vertical="center"/>
    </xf>
    <xf numFmtId="173" fontId="88" fillId="30" borderId="1" xfId="1" applyNumberFormat="1" applyFont="1" applyFill="1" applyBorder="1" applyAlignment="1">
      <alignment horizontal="center" vertical="center" wrapText="1"/>
    </xf>
    <xf numFmtId="175" fontId="88" fillId="30" borderId="1" xfId="1" applyNumberFormat="1" applyFont="1" applyFill="1" applyBorder="1" applyAlignment="1">
      <alignment horizontal="center" vertical="center" wrapText="1"/>
    </xf>
    <xf numFmtId="0" fontId="89" fillId="30" borderId="1" xfId="1" applyFont="1" applyFill="1" applyBorder="1" applyAlignment="1">
      <alignment horizontal="center" vertical="center"/>
    </xf>
    <xf numFmtId="0" fontId="88" fillId="30" borderId="1" xfId="1" applyFont="1" applyFill="1" applyBorder="1" applyAlignment="1">
      <alignment horizontal="center"/>
    </xf>
    <xf numFmtId="49" fontId="88" fillId="30" borderId="1" xfId="1" quotePrefix="1" applyNumberFormat="1" applyFont="1" applyFill="1" applyBorder="1" applyAlignment="1">
      <alignment horizontal="center"/>
    </xf>
    <xf numFmtId="0" fontId="88" fillId="30" borderId="1" xfId="1" applyFont="1" applyFill="1" applyBorder="1" applyAlignment="1">
      <alignment horizontal="center" wrapText="1"/>
    </xf>
    <xf numFmtId="0" fontId="88" fillId="30" borderId="1" xfId="1" quotePrefix="1" applyFont="1" applyFill="1" applyBorder="1" applyAlignment="1">
      <alignment horizontal="center"/>
    </xf>
    <xf numFmtId="164" fontId="88" fillId="30" borderId="1" xfId="5" applyFont="1" applyFill="1" applyBorder="1" applyAlignment="1">
      <alignment horizontal="center"/>
    </xf>
    <xf numFmtId="174" fontId="88" fillId="30" borderId="1" xfId="1" applyNumberFormat="1" applyFont="1" applyFill="1" applyBorder="1" applyAlignment="1">
      <alignment horizontal="center"/>
    </xf>
    <xf numFmtId="166" fontId="88" fillId="30" borderId="1" xfId="2" applyNumberFormat="1" applyFont="1" applyFill="1" applyBorder="1" applyAlignment="1">
      <alignment horizontal="center"/>
    </xf>
    <xf numFmtId="173" fontId="88" fillId="30" borderId="1" xfId="1" applyNumberFormat="1" applyFont="1" applyFill="1" applyBorder="1" applyAlignment="1">
      <alignment horizontal="center"/>
    </xf>
    <xf numFmtId="173" fontId="88" fillId="30" borderId="1" xfId="1" applyNumberFormat="1" applyFont="1" applyFill="1" applyBorder="1" applyAlignment="1">
      <alignment horizontal="center" wrapText="1"/>
    </xf>
    <xf numFmtId="175" fontId="88" fillId="30" borderId="1" xfId="1" applyNumberFormat="1" applyFont="1" applyFill="1" applyBorder="1" applyAlignment="1">
      <alignment horizontal="center" wrapText="1"/>
    </xf>
    <xf numFmtId="176" fontId="85" fillId="0" borderId="1" xfId="0" applyNumberFormat="1" applyFont="1" applyFill="1" applyBorder="1" applyAlignment="1">
      <alignment horizontal="right" vertical="center"/>
    </xf>
    <xf numFmtId="0" fontId="5" fillId="0" borderId="1" xfId="1" quotePrefix="1" applyFont="1" applyFill="1" applyBorder="1" applyAlignment="1">
      <alignment horizontal="right"/>
    </xf>
    <xf numFmtId="0" fontId="5" fillId="0" borderId="1" xfId="1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176" fontId="85" fillId="29" borderId="1" xfId="0" applyNumberFormat="1" applyFont="1" applyFill="1" applyBorder="1" applyAlignment="1">
      <alignment horizontal="right" vertical="center"/>
    </xf>
    <xf numFmtId="175" fontId="5" fillId="0" borderId="1" xfId="1" quotePrefix="1" applyNumberFormat="1" applyFont="1" applyFill="1" applyBorder="1" applyAlignment="1">
      <alignment horizontal="center" wrapText="1"/>
    </xf>
    <xf numFmtId="0" fontId="85" fillId="0" borderId="1" xfId="1" applyFont="1" applyFill="1" applyBorder="1" applyAlignment="1">
      <alignment horizontal="left"/>
    </xf>
    <xf numFmtId="0" fontId="90" fillId="29" borderId="1" xfId="1" applyFont="1" applyFill="1" applyBorder="1" applyAlignment="1">
      <alignment horizontal="center"/>
    </xf>
    <xf numFmtId="0" fontId="91" fillId="29" borderId="1" xfId="0" applyFont="1" applyFill="1" applyBorder="1" applyAlignment="1">
      <alignment horizontal="left" vertical="center"/>
    </xf>
    <xf numFmtId="0" fontId="91" fillId="29" borderId="1" xfId="0" applyFont="1" applyFill="1" applyBorder="1" applyAlignment="1">
      <alignment horizontal="center" vertical="center"/>
    </xf>
    <xf numFmtId="176" fontId="91" fillId="29" borderId="1" xfId="0" applyNumberFormat="1" applyFont="1" applyFill="1" applyBorder="1" applyAlignment="1">
      <alignment horizontal="right" vertical="center"/>
    </xf>
    <xf numFmtId="164" fontId="90" fillId="29" borderId="1" xfId="5" applyFont="1" applyFill="1" applyBorder="1" applyAlignment="1">
      <alignment horizontal="center"/>
    </xf>
    <xf numFmtId="174" fontId="90" fillId="29" borderId="1" xfId="1" applyNumberFormat="1" applyFont="1" applyFill="1" applyBorder="1" applyAlignment="1">
      <alignment horizontal="center"/>
    </xf>
    <xf numFmtId="187" fontId="91" fillId="29" borderId="1" xfId="0" applyNumberFormat="1" applyFont="1" applyFill="1" applyBorder="1" applyAlignment="1">
      <alignment horizontal="center" vertical="center"/>
    </xf>
    <xf numFmtId="175" fontId="5" fillId="29" borderId="1" xfId="1" quotePrefix="1" applyNumberFormat="1" applyFont="1" applyFill="1" applyBorder="1" applyAlignment="1">
      <alignment horizontal="center" wrapText="1"/>
    </xf>
    <xf numFmtId="0" fontId="85" fillId="29" borderId="1" xfId="1" applyFont="1" applyFill="1" applyBorder="1" applyAlignment="1">
      <alignment horizontal="left"/>
    </xf>
    <xf numFmtId="0" fontId="5" fillId="0" borderId="1" xfId="1" quotePrefix="1" applyFont="1" applyFill="1" applyBorder="1" applyAlignment="1">
      <alignment horizontal="center"/>
    </xf>
    <xf numFmtId="164" fontId="92" fillId="29" borderId="1" xfId="2401" applyFont="1" applyFill="1" applyBorder="1" applyAlignment="1">
      <alignment horizontal="center" vertical="center"/>
    </xf>
    <xf numFmtId="0" fontId="91" fillId="29" borderId="1" xfId="1" applyFont="1" applyFill="1" applyBorder="1" applyAlignment="1">
      <alignment horizontal="left"/>
    </xf>
    <xf numFmtId="0" fontId="90" fillId="29" borderId="1" xfId="1" applyNumberFormat="1" applyFont="1" applyFill="1" applyBorder="1" applyAlignment="1">
      <alignment horizontal="center"/>
    </xf>
    <xf numFmtId="166" fontId="90" fillId="29" borderId="1" xfId="1" applyNumberFormat="1" applyFont="1" applyFill="1" applyBorder="1" applyAlignment="1">
      <alignment horizontal="center"/>
    </xf>
    <xf numFmtId="0" fontId="90" fillId="29" borderId="1" xfId="1" applyFont="1" applyFill="1" applyBorder="1" applyAlignment="1">
      <alignment horizontal="center" wrapText="1"/>
    </xf>
    <xf numFmtId="175" fontId="90" fillId="29" borderId="1" xfId="1" applyNumberFormat="1" applyFont="1" applyFill="1" applyBorder="1" applyAlignment="1">
      <alignment horizontal="center" wrapText="1"/>
    </xf>
    <xf numFmtId="164" fontId="94" fillId="29" borderId="1" xfId="2401" applyFont="1" applyFill="1" applyBorder="1" applyAlignment="1">
      <alignment horizontal="center" vertical="center"/>
    </xf>
    <xf numFmtId="0" fontId="5" fillId="29" borderId="21" xfId="1" applyFont="1" applyFill="1" applyBorder="1" applyAlignment="1">
      <alignment horizontal="center"/>
    </xf>
    <xf numFmtId="0" fontId="85" fillId="29" borderId="21" xfId="0" applyFont="1" applyFill="1" applyBorder="1" applyAlignment="1">
      <alignment horizontal="center" vertical="center"/>
    </xf>
    <xf numFmtId="0" fontId="85" fillId="29" borderId="21" xfId="0" applyFont="1" applyFill="1" applyBorder="1" applyAlignment="1">
      <alignment horizontal="left" vertical="center"/>
    </xf>
    <xf numFmtId="176" fontId="85" fillId="29" borderId="21" xfId="0" applyNumberFormat="1" applyFont="1" applyFill="1" applyBorder="1" applyAlignment="1">
      <alignment horizontal="right" vertical="center"/>
    </xf>
    <xf numFmtId="164" fontId="5" fillId="29" borderId="21" xfId="5" applyFont="1" applyFill="1" applyBorder="1" applyAlignment="1">
      <alignment horizontal="center"/>
    </xf>
    <xf numFmtId="174" fontId="5" fillId="29" borderId="21" xfId="1" applyNumberFormat="1" applyFont="1" applyFill="1" applyBorder="1" applyAlignment="1">
      <alignment horizontal="center"/>
    </xf>
    <xf numFmtId="187" fontId="85" fillId="29" borderId="21" xfId="0" applyNumberFormat="1" applyFont="1" applyFill="1" applyBorder="1" applyAlignment="1">
      <alignment horizontal="center" vertical="center"/>
    </xf>
    <xf numFmtId="0" fontId="5" fillId="29" borderId="21" xfId="1" applyNumberFormat="1" applyFont="1" applyFill="1" applyBorder="1" applyAlignment="1">
      <alignment horizontal="center"/>
    </xf>
    <xf numFmtId="166" fontId="5" fillId="29" borderId="21" xfId="1" applyNumberFormat="1" applyFont="1" applyFill="1" applyBorder="1" applyAlignment="1">
      <alignment horizontal="center"/>
    </xf>
    <xf numFmtId="0" fontId="5" fillId="29" borderId="21" xfId="1" applyFont="1" applyFill="1" applyBorder="1" applyAlignment="1">
      <alignment horizontal="center" wrapText="1"/>
    </xf>
    <xf numFmtId="175" fontId="5" fillId="29" borderId="21" xfId="1" applyNumberFormat="1" applyFont="1" applyFill="1" applyBorder="1" applyAlignment="1">
      <alignment horizontal="center" wrapText="1"/>
    </xf>
    <xf numFmtId="0" fontId="5" fillId="29" borderId="23" xfId="1" applyFont="1" applyFill="1" applyBorder="1" applyAlignment="1">
      <alignment horizontal="center"/>
    </xf>
    <xf numFmtId="0" fontId="85" fillId="29" borderId="23" xfId="0" applyFont="1" applyFill="1" applyBorder="1" applyAlignment="1">
      <alignment horizontal="center" vertical="center"/>
    </xf>
    <xf numFmtId="0" fontId="85" fillId="29" borderId="23" xfId="0" applyFont="1" applyFill="1" applyBorder="1" applyAlignment="1">
      <alignment horizontal="left" vertical="center"/>
    </xf>
    <xf numFmtId="176" fontId="85" fillId="29" borderId="23" xfId="0" applyNumberFormat="1" applyFont="1" applyFill="1" applyBorder="1" applyAlignment="1">
      <alignment horizontal="right" vertical="center"/>
    </xf>
    <xf numFmtId="164" fontId="5" fillId="29" borderId="23" xfId="5" applyFont="1" applyFill="1" applyBorder="1" applyAlignment="1">
      <alignment horizontal="center"/>
    </xf>
    <xf numFmtId="174" fontId="5" fillId="29" borderId="23" xfId="1" applyNumberFormat="1" applyFont="1" applyFill="1" applyBorder="1" applyAlignment="1">
      <alignment horizontal="center"/>
    </xf>
    <xf numFmtId="0" fontId="5" fillId="29" borderId="23" xfId="1" applyNumberFormat="1" applyFont="1" applyFill="1" applyBorder="1" applyAlignment="1">
      <alignment horizontal="center"/>
    </xf>
    <xf numFmtId="166" fontId="5" fillId="29" borderId="23" xfId="1" applyNumberFormat="1" applyFont="1" applyFill="1" applyBorder="1" applyAlignment="1">
      <alignment horizontal="center"/>
    </xf>
    <xf numFmtId="0" fontId="5" fillId="29" borderId="23" xfId="1" applyFont="1" applyFill="1" applyBorder="1" applyAlignment="1">
      <alignment horizontal="center" wrapText="1"/>
    </xf>
    <xf numFmtId="175" fontId="5" fillId="29" borderId="23" xfId="1" applyNumberFormat="1" applyFont="1" applyFill="1" applyBorder="1" applyAlignment="1">
      <alignment horizontal="center" wrapText="1"/>
    </xf>
    <xf numFmtId="0" fontId="5" fillId="29" borderId="24" xfId="1" applyFont="1" applyFill="1" applyBorder="1" applyAlignment="1">
      <alignment horizontal="center"/>
    </xf>
    <xf numFmtId="0" fontId="85" fillId="29" borderId="24" xfId="0" applyFont="1" applyFill="1" applyBorder="1" applyAlignment="1">
      <alignment horizontal="center" vertical="center"/>
    </xf>
    <xf numFmtId="0" fontId="85" fillId="29" borderId="24" xfId="0" applyFont="1" applyFill="1" applyBorder="1" applyAlignment="1">
      <alignment horizontal="left" vertical="center"/>
    </xf>
    <xf numFmtId="176" fontId="85" fillId="29" borderId="24" xfId="0" applyNumberFormat="1" applyFont="1" applyFill="1" applyBorder="1" applyAlignment="1">
      <alignment horizontal="right" vertical="center"/>
    </xf>
    <xf numFmtId="164" fontId="5" fillId="29" borderId="24" xfId="5" applyFont="1" applyFill="1" applyBorder="1" applyAlignment="1">
      <alignment horizontal="center"/>
    </xf>
    <xf numFmtId="174" fontId="5" fillId="29" borderId="24" xfId="1" applyNumberFormat="1" applyFont="1" applyFill="1" applyBorder="1" applyAlignment="1">
      <alignment horizontal="center"/>
    </xf>
    <xf numFmtId="187" fontId="85" fillId="29" borderId="24" xfId="0" applyNumberFormat="1" applyFont="1" applyFill="1" applyBorder="1" applyAlignment="1">
      <alignment horizontal="center" vertical="center"/>
    </xf>
    <xf numFmtId="0" fontId="5" fillId="29" borderId="24" xfId="1" applyNumberFormat="1" applyFont="1" applyFill="1" applyBorder="1" applyAlignment="1">
      <alignment horizontal="center"/>
    </xf>
    <xf numFmtId="166" fontId="5" fillId="29" borderId="24" xfId="1" applyNumberFormat="1" applyFont="1" applyFill="1" applyBorder="1" applyAlignment="1">
      <alignment horizontal="center"/>
    </xf>
    <xf numFmtId="0" fontId="5" fillId="29" borderId="24" xfId="1" applyFont="1" applyFill="1" applyBorder="1" applyAlignment="1">
      <alignment horizontal="center" wrapText="1"/>
    </xf>
    <xf numFmtId="175" fontId="5" fillId="29" borderId="24" xfId="1" applyNumberFormat="1" applyFont="1" applyFill="1" applyBorder="1" applyAlignment="1">
      <alignment horizontal="center" wrapText="1"/>
    </xf>
    <xf numFmtId="0" fontId="0" fillId="0" borderId="0" xfId="0" applyFill="1">
      <alignment vertical="center"/>
    </xf>
    <xf numFmtId="0" fontId="95" fillId="31" borderId="19" xfId="0" applyFont="1" applyFill="1" applyBorder="1" applyAlignment="1">
      <alignment horizontal="center" vertical="center"/>
    </xf>
    <xf numFmtId="0" fontId="95" fillId="31" borderId="19" xfId="0" applyFont="1" applyFill="1" applyBorder="1" applyAlignment="1">
      <alignment horizontal="center" vertical="center" wrapText="1"/>
    </xf>
    <xf numFmtId="0" fontId="96" fillId="0" borderId="20" xfId="0" applyFont="1" applyBorder="1" applyAlignment="1">
      <alignment horizontal="center" vertical="center"/>
    </xf>
    <xf numFmtId="0" fontId="96" fillId="0" borderId="20" xfId="0" applyFont="1" applyBorder="1">
      <alignment vertical="center"/>
    </xf>
    <xf numFmtId="0" fontId="96" fillId="0" borderId="20" xfId="0" applyFont="1" applyBorder="1" applyAlignment="1">
      <alignment horizontal="right" vertical="center"/>
    </xf>
    <xf numFmtId="3" fontId="96" fillId="0" borderId="20" xfId="0" applyNumberFormat="1" applyFont="1" applyBorder="1" applyAlignment="1">
      <alignment horizontal="right" vertical="center"/>
    </xf>
    <xf numFmtId="0" fontId="97" fillId="0" borderId="20" xfId="0" applyFont="1" applyBorder="1" applyAlignment="1">
      <alignment horizontal="center" vertical="center"/>
    </xf>
    <xf numFmtId="0" fontId="97" fillId="32" borderId="20" xfId="0" applyFont="1" applyFill="1" applyBorder="1" applyAlignment="1">
      <alignment horizontal="center" vertical="center"/>
    </xf>
    <xf numFmtId="16" fontId="96" fillId="0" borderId="20" xfId="0" applyNumberFormat="1" applyFont="1" applyBorder="1" applyAlignment="1">
      <alignment horizontal="center" vertical="center"/>
    </xf>
    <xf numFmtId="0" fontId="98" fillId="0" borderId="20" xfId="0" applyFont="1" applyBorder="1" applyAlignment="1">
      <alignment horizontal="right" vertical="center"/>
    </xf>
    <xf numFmtId="3" fontId="98" fillId="0" borderId="20" xfId="0" applyNumberFormat="1" applyFont="1" applyBorder="1" applyAlignment="1">
      <alignment horizontal="right" vertical="center"/>
    </xf>
    <xf numFmtId="0" fontId="87" fillId="0" borderId="20" xfId="0" applyFont="1" applyBorder="1" applyAlignment="1">
      <alignment horizontal="center" vertical="center"/>
    </xf>
    <xf numFmtId="0" fontId="87" fillId="32" borderId="20" xfId="0" applyFont="1" applyFill="1" applyBorder="1" applyAlignment="1">
      <alignment horizontal="center" vertical="center"/>
    </xf>
    <xf numFmtId="16" fontId="98" fillId="0" borderId="20" xfId="0" applyNumberFormat="1" applyFont="1" applyBorder="1" applyAlignment="1">
      <alignment horizontal="center" vertical="center"/>
    </xf>
    <xf numFmtId="0" fontId="96" fillId="33" borderId="20" xfId="0" applyFont="1" applyFill="1" applyBorder="1" applyAlignment="1">
      <alignment horizontal="center" vertical="center"/>
    </xf>
    <xf numFmtId="0" fontId="96" fillId="33" borderId="20" xfId="0" applyFont="1" applyFill="1" applyBorder="1">
      <alignment vertical="center"/>
    </xf>
    <xf numFmtId="0" fontId="96" fillId="33" borderId="20" xfId="0" applyFont="1" applyFill="1" applyBorder="1" applyAlignment="1">
      <alignment horizontal="right" vertical="center"/>
    </xf>
    <xf numFmtId="3" fontId="98" fillId="33" borderId="20" xfId="0" applyNumberFormat="1" applyFont="1" applyFill="1" applyBorder="1" applyAlignment="1">
      <alignment horizontal="right" vertical="center"/>
    </xf>
    <xf numFmtId="0" fontId="98" fillId="33" borderId="20" xfId="0" applyFont="1" applyFill="1" applyBorder="1" applyAlignment="1">
      <alignment horizontal="right" vertical="center"/>
    </xf>
    <xf numFmtId="0" fontId="87" fillId="33" borderId="20" xfId="0" applyFont="1" applyFill="1" applyBorder="1" applyAlignment="1">
      <alignment horizontal="center" vertical="center"/>
    </xf>
    <xf numFmtId="16" fontId="96" fillId="33" borderId="20" xfId="0" applyNumberFormat="1" applyFont="1" applyFill="1" applyBorder="1" applyAlignment="1">
      <alignment horizontal="center" vertical="center"/>
    </xf>
    <xf numFmtId="0" fontId="99" fillId="0" borderId="20" xfId="0" applyFont="1" applyBorder="1" applyAlignment="1">
      <alignment horizontal="center" vertical="center"/>
    </xf>
    <xf numFmtId="0" fontId="99" fillId="33" borderId="20" xfId="0" applyFont="1" applyFill="1" applyBorder="1" applyAlignment="1">
      <alignment horizontal="center" vertical="center"/>
    </xf>
    <xf numFmtId="0" fontId="97" fillId="0" borderId="20" xfId="0" applyFont="1" applyBorder="1">
      <alignment vertical="center"/>
    </xf>
    <xf numFmtId="0" fontId="100" fillId="30" borderId="1" xfId="1" applyFont="1" applyFill="1" applyBorder="1" applyAlignment="1">
      <alignment horizontal="center"/>
    </xf>
    <xf numFmtId="49" fontId="100" fillId="30" borderId="1" xfId="1" quotePrefix="1" applyNumberFormat="1" applyFont="1" applyFill="1" applyBorder="1" applyAlignment="1">
      <alignment horizontal="center"/>
    </xf>
    <xf numFmtId="0" fontId="100" fillId="30" borderId="1" xfId="1" applyFont="1" applyFill="1" applyBorder="1" applyAlignment="1">
      <alignment horizontal="center" wrapText="1"/>
    </xf>
    <xf numFmtId="174" fontId="100" fillId="30" borderId="1" xfId="1" applyNumberFormat="1" applyFont="1" applyFill="1" applyBorder="1" applyAlignment="1">
      <alignment horizontal="center"/>
    </xf>
    <xf numFmtId="164" fontId="85" fillId="0" borderId="1" xfId="5" applyFont="1" applyFill="1" applyBorder="1" applyAlignment="1">
      <alignment horizontal="center"/>
    </xf>
    <xf numFmtId="174" fontId="85" fillId="0" borderId="1" xfId="1" applyNumberFormat="1" applyFont="1" applyFill="1" applyBorder="1" applyAlignment="1">
      <alignment horizontal="center"/>
    </xf>
    <xf numFmtId="0" fontId="85" fillId="0" borderId="1" xfId="0" applyFont="1" applyFill="1" applyBorder="1" applyAlignment="1">
      <alignment horizontal="left"/>
    </xf>
    <xf numFmtId="174" fontId="86" fillId="0" borderId="1" xfId="1" applyNumberFormat="1" applyFont="1" applyFill="1" applyBorder="1" applyAlignment="1">
      <alignment horizontal="center"/>
    </xf>
    <xf numFmtId="0" fontId="101" fillId="0" borderId="1" xfId="0" applyFont="1" applyBorder="1" applyAlignment="1">
      <alignment horizontal="center" vertical="center"/>
    </xf>
    <xf numFmtId="0" fontId="101" fillId="0" borderId="1" xfId="0" applyFont="1" applyFill="1" applyBorder="1" applyAlignment="1">
      <alignment horizontal="center" vertical="center"/>
    </xf>
    <xf numFmtId="0" fontId="97" fillId="34" borderId="1" xfId="0" applyFont="1" applyFill="1" applyBorder="1" applyAlignment="1">
      <alignment horizontal="center" vertical="center" wrapText="1"/>
    </xf>
    <xf numFmtId="0" fontId="101" fillId="0" borderId="0" xfId="0" applyFont="1" applyAlignment="1">
      <alignment horizontal="center" vertical="center"/>
    </xf>
    <xf numFmtId="0" fontId="5" fillId="29" borderId="21" xfId="1" quotePrefix="1" applyFont="1" applyFill="1" applyBorder="1" applyAlignment="1">
      <alignment horizontal="center"/>
    </xf>
    <xf numFmtId="0" fontId="85" fillId="29" borderId="21" xfId="1" applyFont="1" applyFill="1" applyBorder="1" applyAlignment="1">
      <alignment horizontal="left"/>
    </xf>
    <xf numFmtId="0" fontId="5" fillId="29" borderId="21" xfId="0" applyFont="1" applyFill="1" applyBorder="1" applyAlignment="1">
      <alignment horizontal="left"/>
    </xf>
    <xf numFmtId="175" fontId="5" fillId="29" borderId="23" xfId="1" quotePrefix="1" applyNumberFormat="1" applyFont="1" applyFill="1" applyBorder="1" applyAlignment="1">
      <alignment horizontal="center" wrapText="1"/>
    </xf>
    <xf numFmtId="0" fontId="5" fillId="29" borderId="24" xfId="1" quotePrefix="1" applyFont="1" applyFill="1" applyBorder="1" applyAlignment="1">
      <alignment horizontal="center"/>
    </xf>
    <xf numFmtId="0" fontId="85" fillId="29" borderId="24" xfId="1" applyFont="1" applyFill="1" applyBorder="1" applyAlignment="1">
      <alignment horizontal="left"/>
    </xf>
    <xf numFmtId="0" fontId="5" fillId="29" borderId="24" xfId="0" applyFont="1" applyFill="1" applyBorder="1" applyAlignment="1">
      <alignment horizontal="left"/>
    </xf>
    <xf numFmtId="187" fontId="85" fillId="0" borderId="1" xfId="0" applyNumberFormat="1" applyFont="1" applyFill="1" applyBorder="1" applyAlignment="1">
      <alignment horizontal="center" vertical="center"/>
    </xf>
    <xf numFmtId="0" fontId="85" fillId="0" borderId="1" xfId="0" applyFont="1" applyFill="1" applyBorder="1" applyAlignment="1">
      <alignment horizontal="center" vertical="center"/>
    </xf>
    <xf numFmtId="0" fontId="85" fillId="0" borderId="1" xfId="1" applyFont="1" applyFill="1" applyBorder="1" applyAlignment="1">
      <alignment horizontal="center"/>
    </xf>
    <xf numFmtId="0" fontId="85" fillId="0" borderId="1" xfId="1" quotePrefix="1" applyFont="1" applyFill="1" applyBorder="1" applyAlignment="1">
      <alignment horizontal="right"/>
    </xf>
    <xf numFmtId="0" fontId="85" fillId="0" borderId="1" xfId="1" applyFont="1" applyFill="1" applyBorder="1" applyAlignment="1">
      <alignment horizontal="right"/>
    </xf>
    <xf numFmtId="166" fontId="85" fillId="0" borderId="1" xfId="1" applyNumberFormat="1" applyFont="1" applyFill="1" applyBorder="1" applyAlignment="1">
      <alignment horizontal="center"/>
    </xf>
    <xf numFmtId="0" fontId="85" fillId="0" borderId="1" xfId="1" applyFont="1" applyFill="1" applyBorder="1" applyAlignment="1">
      <alignment horizontal="center" wrapText="1"/>
    </xf>
    <xf numFmtId="175" fontId="85" fillId="0" borderId="1" xfId="1" applyNumberFormat="1" applyFont="1" applyFill="1" applyBorder="1" applyAlignment="1">
      <alignment horizontal="center" wrapText="1"/>
    </xf>
    <xf numFmtId="164" fontId="85" fillId="0" borderId="0" xfId="0" applyNumberFormat="1" applyFont="1" applyFill="1" applyAlignment="1">
      <alignment horizontal="center"/>
    </xf>
    <xf numFmtId="0" fontId="85" fillId="0" borderId="0" xfId="0" applyFont="1" applyFill="1" applyAlignment="1">
      <alignment horizontal="center"/>
    </xf>
    <xf numFmtId="49" fontId="85" fillId="0" borderId="1" xfId="1" applyNumberFormat="1" applyFont="1" applyFill="1" applyBorder="1" applyAlignment="1">
      <alignment horizontal="center"/>
    </xf>
    <xf numFmtId="164" fontId="85" fillId="0" borderId="1" xfId="2401" applyFont="1" applyFill="1" applyBorder="1" applyAlignment="1">
      <alignment horizontal="right" vertical="center"/>
    </xf>
    <xf numFmtId="164" fontId="5" fillId="0" borderId="1" xfId="2401" applyFont="1" applyFill="1" applyBorder="1" applyAlignment="1">
      <alignment horizontal="center"/>
    </xf>
    <xf numFmtId="164" fontId="5" fillId="0" borderId="1" xfId="2401" quotePrefix="1" applyFont="1" applyFill="1" applyBorder="1" applyAlignment="1">
      <alignment horizontal="right"/>
    </xf>
    <xf numFmtId="164" fontId="85" fillId="0" borderId="1" xfId="2401" quotePrefix="1" applyFont="1" applyFill="1" applyBorder="1" applyAlignment="1">
      <alignment horizontal="right"/>
    </xf>
    <xf numFmtId="164" fontId="85" fillId="0" borderId="1" xfId="2401" applyFont="1" applyFill="1" applyBorder="1" applyAlignment="1">
      <alignment horizontal="right"/>
    </xf>
    <xf numFmtId="164" fontId="85" fillId="0" borderId="1" xfId="2401" applyFont="1" applyFill="1" applyBorder="1" applyAlignment="1">
      <alignment horizontal="center"/>
    </xf>
    <xf numFmtId="0" fontId="85" fillId="29" borderId="1" xfId="0" applyFont="1" applyFill="1" applyBorder="1" applyAlignment="1">
      <alignment horizontal="left"/>
    </xf>
    <xf numFmtId="0" fontId="85" fillId="0" borderId="1" xfId="0" applyFont="1" applyFill="1" applyBorder="1" applyAlignment="1">
      <alignment horizontal="center" vertical="center"/>
    </xf>
    <xf numFmtId="0" fontId="85" fillId="0" borderId="1" xfId="0" applyFont="1" applyFill="1" applyBorder="1" applyAlignment="1">
      <alignment horizontal="center" vertical="center"/>
    </xf>
    <xf numFmtId="0" fontId="5" fillId="29" borderId="1" xfId="1" quotePrefix="1" applyFont="1" applyFill="1" applyBorder="1" applyAlignment="1">
      <alignment horizontal="center"/>
    </xf>
    <xf numFmtId="0" fontId="85" fillId="0" borderId="1" xfId="0" applyFont="1" applyFill="1" applyBorder="1" applyAlignment="1">
      <alignment horizontal="center" vertical="center"/>
    </xf>
    <xf numFmtId="0" fontId="85" fillId="0" borderId="1" xfId="0" applyFont="1" applyFill="1" applyBorder="1" applyAlignment="1">
      <alignment horizontal="center" vertical="center"/>
    </xf>
    <xf numFmtId="0" fontId="5" fillId="0" borderId="23" xfId="1" applyFont="1" applyFill="1" applyBorder="1" applyAlignment="1">
      <alignment horizontal="center"/>
    </xf>
    <xf numFmtId="0" fontId="85" fillId="0" borderId="23" xfId="0" applyFont="1" applyFill="1" applyBorder="1" applyAlignment="1">
      <alignment horizontal="left" vertical="center"/>
    </xf>
    <xf numFmtId="0" fontId="85" fillId="0" borderId="23" xfId="0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center"/>
    </xf>
    <xf numFmtId="0" fontId="5" fillId="0" borderId="25" xfId="1" applyFont="1" applyFill="1" applyBorder="1" applyAlignment="1">
      <alignment horizontal="left"/>
    </xf>
    <xf numFmtId="49" fontId="5" fillId="0" borderId="25" xfId="1" applyNumberFormat="1" applyFont="1" applyFill="1" applyBorder="1" applyAlignment="1">
      <alignment horizontal="center"/>
    </xf>
    <xf numFmtId="0" fontId="5" fillId="0" borderId="25" xfId="0" applyFont="1" applyFill="1" applyBorder="1" applyAlignment="1">
      <alignment horizontal="left"/>
    </xf>
    <xf numFmtId="0" fontId="5" fillId="0" borderId="25" xfId="1" quotePrefix="1" applyFont="1" applyFill="1" applyBorder="1" applyAlignment="1">
      <alignment horizontal="right"/>
    </xf>
    <xf numFmtId="0" fontId="5" fillId="0" borderId="25" xfId="1" applyFont="1" applyFill="1" applyBorder="1" applyAlignment="1">
      <alignment horizontal="right"/>
    </xf>
    <xf numFmtId="164" fontId="5" fillId="0" borderId="25" xfId="5" applyFont="1" applyFill="1" applyBorder="1" applyAlignment="1">
      <alignment horizontal="center"/>
    </xf>
    <xf numFmtId="174" fontId="5" fillId="0" borderId="25" xfId="1" applyNumberFormat="1" applyFont="1" applyFill="1" applyBorder="1" applyAlignment="1">
      <alignment horizontal="center"/>
    </xf>
    <xf numFmtId="0" fontId="5" fillId="0" borderId="25" xfId="1" applyFont="1" applyFill="1" applyBorder="1" applyAlignment="1">
      <alignment horizontal="center" wrapText="1"/>
    </xf>
    <xf numFmtId="174" fontId="5" fillId="0" borderId="23" xfId="1" applyNumberFormat="1" applyFont="1" applyFill="1" applyBorder="1" applyAlignment="1">
      <alignment horizontal="center"/>
    </xf>
    <xf numFmtId="166" fontId="5" fillId="0" borderId="23" xfId="1" applyNumberFormat="1" applyFont="1" applyFill="1" applyBorder="1" applyAlignment="1">
      <alignment horizontal="center"/>
    </xf>
    <xf numFmtId="0" fontId="5" fillId="0" borderId="23" xfId="1" applyFont="1" applyFill="1" applyBorder="1" applyAlignment="1">
      <alignment horizontal="center" wrapText="1"/>
    </xf>
    <xf numFmtId="175" fontId="5" fillId="0" borderId="23" xfId="1" applyNumberFormat="1" applyFont="1" applyFill="1" applyBorder="1" applyAlignment="1">
      <alignment horizontal="center" wrapText="1"/>
    </xf>
    <xf numFmtId="0" fontId="64" fillId="0" borderId="23" xfId="1" applyFont="1" applyFill="1" applyBorder="1" applyAlignment="1">
      <alignment horizontal="center"/>
    </xf>
    <xf numFmtId="164" fontId="5" fillId="0" borderId="23" xfId="5" applyFont="1" applyFill="1" applyBorder="1" applyAlignment="1">
      <alignment horizontal="center"/>
    </xf>
    <xf numFmtId="187" fontId="85" fillId="0" borderId="23" xfId="0" applyNumberFormat="1" applyFont="1" applyFill="1" applyBorder="1" applyAlignment="1">
      <alignment horizontal="center" vertical="center"/>
    </xf>
    <xf numFmtId="0" fontId="85" fillId="0" borderId="1" xfId="0" applyFont="1" applyFill="1" applyBorder="1" applyAlignment="1">
      <alignment horizontal="center" vertical="center"/>
    </xf>
    <xf numFmtId="188" fontId="88" fillId="30" borderId="1" xfId="1" applyNumberFormat="1" applyFont="1" applyFill="1" applyBorder="1" applyAlignment="1">
      <alignment horizontal="center"/>
    </xf>
    <xf numFmtId="188" fontId="85" fillId="29" borderId="1" xfId="0" applyNumberFormat="1" applyFont="1" applyFill="1" applyBorder="1" applyAlignment="1">
      <alignment horizontal="center" vertical="center"/>
    </xf>
    <xf numFmtId="188" fontId="5" fillId="0" borderId="0" xfId="0" applyNumberFormat="1" applyFont="1" applyFill="1" applyAlignment="1">
      <alignment horizontal="center"/>
    </xf>
    <xf numFmtId="188" fontId="85" fillId="35" borderId="1" xfId="0" applyNumberFormat="1" applyFont="1" applyFill="1" applyBorder="1" applyAlignment="1">
      <alignment horizontal="center" vertical="center"/>
    </xf>
    <xf numFmtId="188" fontId="5" fillId="0" borderId="25" xfId="1" applyNumberFormat="1" applyFont="1" applyFill="1" applyBorder="1" applyAlignment="1">
      <alignment horizontal="center"/>
    </xf>
    <xf numFmtId="188" fontId="85" fillId="29" borderId="21" xfId="0" applyNumberFormat="1" applyFont="1" applyFill="1" applyBorder="1" applyAlignment="1">
      <alignment horizontal="center" vertical="center"/>
    </xf>
    <xf numFmtId="188" fontId="85" fillId="29" borderId="24" xfId="0" applyNumberFormat="1" applyFont="1" applyFill="1" applyBorder="1" applyAlignment="1">
      <alignment horizontal="center" vertical="center"/>
    </xf>
    <xf numFmtId="188" fontId="85" fillId="29" borderId="23" xfId="0" applyNumberFormat="1" applyFont="1" applyFill="1" applyBorder="1" applyAlignment="1">
      <alignment horizontal="center" vertical="center"/>
    </xf>
    <xf numFmtId="188" fontId="91" fillId="29" borderId="1" xfId="0" applyNumberFormat="1" applyFont="1" applyFill="1" applyBorder="1" applyAlignment="1">
      <alignment horizontal="center" vertical="center"/>
    </xf>
    <xf numFmtId="187" fontId="85" fillId="0" borderId="1" xfId="0" applyNumberFormat="1" applyFont="1" applyFill="1" applyBorder="1" applyAlignment="1">
      <alignment horizontal="center" vertical="center"/>
    </xf>
    <xf numFmtId="0" fontId="85" fillId="0" borderId="23" xfId="0" applyFont="1" applyFill="1" applyBorder="1" applyAlignment="1">
      <alignment horizontal="left"/>
    </xf>
    <xf numFmtId="176" fontId="85" fillId="0" borderId="23" xfId="0" applyNumberFormat="1" applyFont="1" applyFill="1" applyBorder="1" applyAlignment="1">
      <alignment horizontal="right" vertical="center"/>
    </xf>
    <xf numFmtId="188" fontId="85" fillId="0" borderId="23" xfId="0" applyNumberFormat="1" applyFont="1" applyFill="1" applyBorder="1" applyAlignment="1">
      <alignment horizontal="center" vertical="center"/>
    </xf>
    <xf numFmtId="0" fontId="5" fillId="0" borderId="23" xfId="1" applyNumberFormat="1" applyFont="1" applyFill="1" applyBorder="1" applyAlignment="1">
      <alignment horizontal="center"/>
    </xf>
    <xf numFmtId="175" fontId="5" fillId="0" borderId="23" xfId="1" quotePrefix="1" applyNumberFormat="1" applyFont="1" applyFill="1" applyBorder="1" applyAlignment="1">
      <alignment horizontal="center" wrapText="1"/>
    </xf>
    <xf numFmtId="0" fontId="85" fillId="0" borderId="1" xfId="0" applyFont="1" applyFill="1" applyBorder="1" applyAlignment="1">
      <alignment horizontal="center" vertical="center"/>
    </xf>
    <xf numFmtId="0" fontId="85" fillId="0" borderId="1" xfId="0" applyFont="1" applyFill="1" applyBorder="1" applyAlignment="1">
      <alignment horizontal="center" vertical="center"/>
    </xf>
    <xf numFmtId="0" fontId="85" fillId="29" borderId="23" xfId="0" applyFont="1" applyFill="1" applyBorder="1" applyAlignment="1">
      <alignment horizontal="left"/>
    </xf>
    <xf numFmtId="0" fontId="64" fillId="29" borderId="1" xfId="1" applyFont="1" applyFill="1" applyBorder="1" applyAlignment="1">
      <alignment horizontal="center"/>
    </xf>
    <xf numFmtId="0" fontId="64" fillId="29" borderId="23" xfId="1" applyFont="1" applyFill="1" applyBorder="1" applyAlignment="1">
      <alignment horizontal="center"/>
    </xf>
    <xf numFmtId="187" fontId="85" fillId="29" borderId="23" xfId="0" applyNumberFormat="1" applyFont="1" applyFill="1" applyBorder="1" applyAlignment="1">
      <alignment horizontal="center" vertical="center"/>
    </xf>
    <xf numFmtId="0" fontId="85" fillId="0" borderId="1" xfId="0" applyFont="1" applyFill="1" applyBorder="1" applyAlignment="1">
      <alignment horizontal="center" vertical="center"/>
    </xf>
    <xf numFmtId="0" fontId="85" fillId="0" borderId="23" xfId="0" applyFont="1" applyFill="1" applyBorder="1" applyAlignment="1">
      <alignment horizontal="center" vertical="center"/>
    </xf>
    <xf numFmtId="0" fontId="85" fillId="0" borderId="23" xfId="0" applyFont="1" applyFill="1" applyBorder="1" applyAlignment="1">
      <alignment horizontal="center" vertical="center"/>
    </xf>
    <xf numFmtId="0" fontId="103" fillId="0" borderId="0" xfId="0" applyFont="1">
      <alignment vertical="center"/>
    </xf>
    <xf numFmtId="176" fontId="5" fillId="0" borderId="25" xfId="1" quotePrefix="1" applyNumberFormat="1" applyFont="1" applyFill="1" applyBorder="1" applyAlignment="1">
      <alignment horizontal="right"/>
    </xf>
    <xf numFmtId="176" fontId="5" fillId="0" borderId="0" xfId="0" applyNumberFormat="1" applyFont="1" applyFill="1" applyAlignment="1">
      <alignment horizontal="right"/>
    </xf>
    <xf numFmtId="188" fontId="85" fillId="0" borderId="1" xfId="0" applyNumberFormat="1" applyFont="1" applyFill="1" applyBorder="1" applyAlignment="1">
      <alignment horizontal="center" vertical="center"/>
    </xf>
    <xf numFmtId="0" fontId="85" fillId="0" borderId="1" xfId="0" applyFont="1" applyFill="1" applyBorder="1" applyAlignment="1">
      <alignment horizontal="center" vertical="center"/>
    </xf>
    <xf numFmtId="0" fontId="64" fillId="0" borderId="0" xfId="1" applyFont="1" applyFill="1" applyBorder="1" applyAlignment="1">
      <alignment horizontal="center"/>
    </xf>
    <xf numFmtId="164" fontId="104" fillId="0" borderId="23" xfId="5" applyFont="1" applyFill="1" applyBorder="1" applyAlignment="1">
      <alignment horizontal="center"/>
    </xf>
    <xf numFmtId="164" fontId="105" fillId="0" borderId="1" xfId="2401" applyFont="1" applyFill="1" applyBorder="1" applyAlignment="1">
      <alignment horizontal="center"/>
    </xf>
    <xf numFmtId="0" fontId="91" fillId="29" borderId="23" xfId="0" applyFont="1" applyFill="1" applyBorder="1" applyAlignment="1">
      <alignment horizontal="center" vertical="center"/>
    </xf>
    <xf numFmtId="0" fontId="91" fillId="29" borderId="23" xfId="0" applyFont="1" applyFill="1" applyBorder="1" applyAlignment="1">
      <alignment horizontal="left"/>
    </xf>
    <xf numFmtId="176" fontId="91" fillId="29" borderId="23" xfId="0" applyNumberFormat="1" applyFont="1" applyFill="1" applyBorder="1" applyAlignment="1">
      <alignment horizontal="right" vertical="center"/>
    </xf>
    <xf numFmtId="164" fontId="90" fillId="29" borderId="23" xfId="5" applyFont="1" applyFill="1" applyBorder="1" applyAlignment="1">
      <alignment horizontal="center"/>
    </xf>
    <xf numFmtId="188" fontId="91" fillId="29" borderId="23" xfId="0" applyNumberFormat="1" applyFont="1" applyFill="1" applyBorder="1" applyAlignment="1">
      <alignment horizontal="center" vertical="center"/>
    </xf>
    <xf numFmtId="174" fontId="90" fillId="29" borderId="23" xfId="1" applyNumberFormat="1" applyFont="1" applyFill="1" applyBorder="1" applyAlignment="1">
      <alignment horizontal="center"/>
    </xf>
    <xf numFmtId="0" fontId="90" fillId="29" borderId="0" xfId="0" applyFont="1" applyFill="1" applyAlignment="1">
      <alignment horizontal="center"/>
    </xf>
    <xf numFmtId="0" fontId="90" fillId="29" borderId="0" xfId="0" applyFont="1" applyFill="1" applyAlignment="1">
      <alignment horizontal="left"/>
    </xf>
    <xf numFmtId="14" fontId="85" fillId="0" borderId="23" xfId="0" applyNumberFormat="1" applyFont="1" applyFill="1" applyBorder="1" applyAlignment="1">
      <alignment horizontal="center" vertical="center"/>
    </xf>
    <xf numFmtId="0" fontId="106" fillId="0" borderId="0" xfId="0" applyFont="1" applyFill="1" applyAlignment="1">
      <alignment horizontal="center"/>
    </xf>
    <xf numFmtId="0" fontId="85" fillId="0" borderId="1" xfId="0" applyFont="1" applyFill="1" applyBorder="1" applyAlignment="1">
      <alignment horizontal="center" vertical="center"/>
    </xf>
    <xf numFmtId="188" fontId="85" fillId="0" borderId="23" xfId="0" applyNumberFormat="1" applyFont="1" applyFill="1" applyBorder="1" applyAlignment="1">
      <alignment horizontal="center" vertical="center"/>
    </xf>
    <xf numFmtId="0" fontId="90" fillId="29" borderId="23" xfId="1" applyFont="1" applyFill="1" applyBorder="1" applyAlignment="1">
      <alignment horizontal="center"/>
    </xf>
    <xf numFmtId="0" fontId="91" fillId="29" borderId="23" xfId="0" applyFont="1" applyFill="1" applyBorder="1" applyAlignment="1">
      <alignment horizontal="left" vertical="center"/>
    </xf>
    <xf numFmtId="0" fontId="91" fillId="29" borderId="1" xfId="0" applyFont="1" applyFill="1" applyBorder="1" applyAlignment="1">
      <alignment horizontal="left"/>
    </xf>
    <xf numFmtId="175" fontId="90" fillId="29" borderId="1" xfId="1" quotePrefix="1" applyNumberFormat="1" applyFont="1" applyFill="1" applyBorder="1" applyAlignment="1">
      <alignment horizontal="center" wrapText="1"/>
    </xf>
    <xf numFmtId="0" fontId="107" fillId="29" borderId="1" xfId="1" applyFont="1" applyFill="1" applyBorder="1" applyAlignment="1">
      <alignment horizontal="center"/>
    </xf>
    <xf numFmtId="164" fontId="90" fillId="29" borderId="0" xfId="0" applyNumberFormat="1" applyFont="1" applyFill="1" applyAlignment="1">
      <alignment horizontal="center"/>
    </xf>
    <xf numFmtId="164" fontId="5" fillId="29" borderId="0" xfId="0" applyNumberFormat="1" applyFont="1" applyFill="1" applyAlignment="1">
      <alignment horizontal="center"/>
    </xf>
    <xf numFmtId="0" fontId="5" fillId="29" borderId="0" xfId="0" applyFont="1" applyFill="1" applyAlignment="1">
      <alignment horizontal="center"/>
    </xf>
    <xf numFmtId="14" fontId="85" fillId="29" borderId="23" xfId="0" applyNumberFormat="1" applyFont="1" applyFill="1" applyBorder="1" applyAlignment="1">
      <alignment horizontal="center" vertical="center"/>
    </xf>
    <xf numFmtId="166" fontId="5" fillId="36" borderId="23" xfId="1" applyNumberFormat="1" applyFont="1" applyFill="1" applyBorder="1" applyAlignment="1">
      <alignment horizontal="center"/>
    </xf>
    <xf numFmtId="0" fontId="85" fillId="0" borderId="1" xfId="0" applyFont="1" applyFill="1" applyBorder="1" applyAlignment="1">
      <alignment horizontal="center" vertical="center"/>
    </xf>
    <xf numFmtId="188" fontId="85" fillId="0" borderId="23" xfId="0" applyNumberFormat="1" applyFont="1" applyFill="1" applyBorder="1" applyAlignment="1">
      <alignment horizontal="center" vertical="center"/>
    </xf>
    <xf numFmtId="0" fontId="85" fillId="0" borderId="1" xfId="0" applyFont="1" applyFill="1" applyBorder="1" applyAlignment="1">
      <alignment horizontal="center" vertical="center"/>
    </xf>
    <xf numFmtId="188" fontId="85" fillId="0" borderId="23" xfId="0" applyNumberFormat="1" applyFont="1" applyFill="1" applyBorder="1" applyAlignment="1">
      <alignment horizontal="center" vertical="center"/>
    </xf>
    <xf numFmtId="166" fontId="5" fillId="36" borderId="1" xfId="1" applyNumberFormat="1" applyFont="1" applyFill="1" applyBorder="1" applyAlignment="1">
      <alignment horizontal="center"/>
    </xf>
    <xf numFmtId="187" fontId="85" fillId="0" borderId="1" xfId="0" applyNumberFormat="1" applyFont="1" applyFill="1" applyBorder="1" applyAlignment="1">
      <alignment horizontal="center" vertical="center"/>
    </xf>
    <xf numFmtId="0" fontId="85" fillId="0" borderId="1" xfId="0" applyFont="1" applyFill="1" applyBorder="1" applyAlignment="1">
      <alignment horizontal="center" vertical="center"/>
    </xf>
    <xf numFmtId="188" fontId="85" fillId="0" borderId="23" xfId="0" applyNumberFormat="1" applyFont="1" applyFill="1" applyBorder="1" applyAlignment="1">
      <alignment horizontal="center" vertical="center"/>
    </xf>
    <xf numFmtId="176" fontId="85" fillId="36" borderId="1" xfId="0" applyNumberFormat="1" applyFont="1" applyFill="1" applyBorder="1" applyAlignment="1">
      <alignment horizontal="right" vertical="center"/>
    </xf>
    <xf numFmtId="176" fontId="91" fillId="36" borderId="1" xfId="0" applyNumberFormat="1" applyFont="1" applyFill="1" applyBorder="1" applyAlignment="1">
      <alignment horizontal="right" vertical="center"/>
    </xf>
    <xf numFmtId="166" fontId="109" fillId="29" borderId="1" xfId="1" applyNumberFormat="1" applyFont="1" applyFill="1" applyBorder="1" applyAlignment="1">
      <alignment horizontal="center"/>
    </xf>
    <xf numFmtId="166" fontId="110" fillId="29" borderId="1" xfId="1" applyNumberFormat="1" applyFont="1" applyFill="1" applyBorder="1" applyAlignment="1">
      <alignment horizontal="center"/>
    </xf>
    <xf numFmtId="166" fontId="108" fillId="29" borderId="1" xfId="1" applyNumberFormat="1" applyFont="1" applyFill="1" applyBorder="1" applyAlignment="1">
      <alignment horizontal="center"/>
    </xf>
    <xf numFmtId="166" fontId="111" fillId="29" borderId="1" xfId="1" applyNumberFormat="1" applyFont="1" applyFill="1" applyBorder="1" applyAlignment="1">
      <alignment horizontal="center"/>
    </xf>
    <xf numFmtId="187" fontId="85" fillId="0" borderId="1" xfId="0" applyNumberFormat="1" applyFont="1" applyFill="1" applyBorder="1" applyAlignment="1">
      <alignment horizontal="center" vertical="center"/>
    </xf>
    <xf numFmtId="0" fontId="85" fillId="0" borderId="1" xfId="0" applyFont="1" applyFill="1" applyBorder="1" applyAlignment="1">
      <alignment horizontal="center" vertical="center"/>
    </xf>
    <xf numFmtId="187" fontId="85" fillId="0" borderId="1" xfId="0" applyNumberFormat="1" applyFont="1" applyFill="1" applyBorder="1" applyAlignment="1">
      <alignment horizontal="center" vertical="center"/>
    </xf>
    <xf numFmtId="0" fontId="85" fillId="0" borderId="1" xfId="0" applyFont="1" applyFill="1" applyBorder="1" applyAlignment="1">
      <alignment horizontal="center" vertical="center"/>
    </xf>
    <xf numFmtId="187" fontId="85" fillId="0" borderId="1" xfId="0" applyNumberFormat="1" applyFont="1" applyFill="1" applyBorder="1" applyAlignment="1">
      <alignment horizontal="center" vertical="center"/>
    </xf>
    <xf numFmtId="0" fontId="85" fillId="0" borderId="1" xfId="0" applyFont="1" applyFill="1" applyBorder="1" applyAlignment="1">
      <alignment horizontal="center" vertical="center"/>
    </xf>
    <xf numFmtId="176" fontId="112" fillId="29" borderId="1" xfId="0" applyNumberFormat="1" applyFont="1" applyFill="1" applyBorder="1" applyAlignment="1">
      <alignment horizontal="right" vertical="center"/>
    </xf>
    <xf numFmtId="188" fontId="112" fillId="29" borderId="23" xfId="0" applyNumberFormat="1" applyFont="1" applyFill="1" applyBorder="1" applyAlignment="1">
      <alignment horizontal="center" vertical="center"/>
    </xf>
    <xf numFmtId="188" fontId="112" fillId="29" borderId="1" xfId="0" applyNumberFormat="1" applyFont="1" applyFill="1" applyBorder="1" applyAlignment="1">
      <alignment horizontal="center" vertical="center"/>
    </xf>
    <xf numFmtId="176" fontId="112" fillId="29" borderId="23" xfId="0" applyNumberFormat="1" applyFont="1" applyFill="1" applyBorder="1" applyAlignment="1">
      <alignment horizontal="right" vertical="center"/>
    </xf>
    <xf numFmtId="166" fontId="113" fillId="29" borderId="1" xfId="1" applyNumberFormat="1" applyFont="1" applyFill="1" applyBorder="1" applyAlignment="1">
      <alignment horizontal="center"/>
    </xf>
    <xf numFmtId="0" fontId="114" fillId="37" borderId="23" xfId="0" applyFont="1" applyFill="1" applyBorder="1" applyAlignment="1">
      <alignment horizontal="left"/>
    </xf>
    <xf numFmtId="0" fontId="115" fillId="29" borderId="23" xfId="0" applyFont="1" applyFill="1" applyBorder="1" applyAlignment="1">
      <alignment horizontal="left"/>
    </xf>
    <xf numFmtId="0" fontId="100" fillId="38" borderId="23" xfId="0" applyFont="1" applyFill="1" applyBorder="1" applyAlignment="1">
      <alignment horizontal="left"/>
    </xf>
    <xf numFmtId="0" fontId="100" fillId="39" borderId="23" xfId="0" applyFont="1" applyFill="1" applyBorder="1" applyAlignment="1">
      <alignment horizontal="left"/>
    </xf>
    <xf numFmtId="0" fontId="115" fillId="0" borderId="23" xfId="0" applyFont="1" applyFill="1" applyBorder="1" applyAlignment="1">
      <alignment horizontal="left"/>
    </xf>
    <xf numFmtId="0" fontId="116" fillId="40" borderId="23" xfId="0" applyFont="1" applyFill="1" applyBorder="1" applyAlignment="1">
      <alignment horizontal="left"/>
    </xf>
    <xf numFmtId="0" fontId="5" fillId="42" borderId="23" xfId="1" applyFont="1" applyFill="1" applyBorder="1" applyAlignment="1">
      <alignment horizontal="center"/>
    </xf>
    <xf numFmtId="0" fontId="85" fillId="42" borderId="1" xfId="0" applyFont="1" applyFill="1" applyBorder="1" applyAlignment="1">
      <alignment horizontal="left" vertical="center"/>
    </xf>
    <xf numFmtId="0" fontId="85" fillId="42" borderId="1" xfId="0" applyFont="1" applyFill="1" applyBorder="1" applyAlignment="1">
      <alignment horizontal="center" vertical="center"/>
    </xf>
    <xf numFmtId="164" fontId="113" fillId="0" borderId="23" xfId="5" applyFont="1" applyFill="1" applyBorder="1" applyAlignment="1">
      <alignment horizontal="center"/>
    </xf>
    <xf numFmtId="0" fontId="5" fillId="43" borderId="23" xfId="1" applyFont="1" applyFill="1" applyBorder="1" applyAlignment="1">
      <alignment horizontal="center"/>
    </xf>
    <xf numFmtId="0" fontId="85" fillId="43" borderId="23" xfId="0" applyFont="1" applyFill="1" applyBorder="1" applyAlignment="1">
      <alignment horizontal="left" vertical="center"/>
    </xf>
    <xf numFmtId="0" fontId="85" fillId="43" borderId="23" xfId="0" applyFont="1" applyFill="1" applyBorder="1" applyAlignment="1">
      <alignment horizontal="center" vertical="center"/>
    </xf>
    <xf numFmtId="0" fontId="5" fillId="42" borderId="22" xfId="1" applyFont="1" applyFill="1" applyBorder="1" applyAlignment="1">
      <alignment horizontal="center"/>
    </xf>
    <xf numFmtId="0" fontId="85" fillId="42" borderId="21" xfId="0" applyFont="1" applyFill="1" applyBorder="1" applyAlignment="1">
      <alignment horizontal="left" vertical="center"/>
    </xf>
    <xf numFmtId="0" fontId="85" fillId="42" borderId="21" xfId="0" applyFont="1" applyFill="1" applyBorder="1" applyAlignment="1">
      <alignment horizontal="center" vertical="center"/>
    </xf>
    <xf numFmtId="0" fontId="100" fillId="41" borderId="22" xfId="0" applyFont="1" applyFill="1" applyBorder="1" applyAlignment="1">
      <alignment horizontal="left"/>
    </xf>
    <xf numFmtId="176" fontId="85" fillId="0" borderId="22" xfId="0" applyNumberFormat="1" applyFont="1" applyFill="1" applyBorder="1" applyAlignment="1">
      <alignment horizontal="right" vertical="center"/>
    </xf>
    <xf numFmtId="164" fontId="113" fillId="0" borderId="22" xfId="5" applyFont="1" applyFill="1" applyBorder="1" applyAlignment="1">
      <alignment horizontal="center"/>
    </xf>
    <xf numFmtId="174" fontId="5" fillId="0" borderId="21" xfId="1" applyNumberFormat="1" applyFont="1" applyFill="1" applyBorder="1" applyAlignment="1">
      <alignment horizontal="center"/>
    </xf>
    <xf numFmtId="0" fontId="5" fillId="0" borderId="21" xfId="1" applyFont="1" applyFill="1" applyBorder="1" applyAlignment="1">
      <alignment horizontal="center" wrapText="1"/>
    </xf>
    <xf numFmtId="0" fontId="5" fillId="43" borderId="25" xfId="1" applyFont="1" applyFill="1" applyBorder="1" applyAlignment="1">
      <alignment horizontal="center"/>
    </xf>
    <xf numFmtId="0" fontId="85" fillId="43" borderId="25" xfId="0" applyFont="1" applyFill="1" applyBorder="1" applyAlignment="1">
      <alignment horizontal="left" vertical="center"/>
    </xf>
    <xf numFmtId="0" fontId="85" fillId="43" borderId="25" xfId="0" applyFont="1" applyFill="1" applyBorder="1" applyAlignment="1">
      <alignment horizontal="center" vertical="center"/>
    </xf>
    <xf numFmtId="0" fontId="114" fillId="37" borderId="25" xfId="0" applyFont="1" applyFill="1" applyBorder="1" applyAlignment="1">
      <alignment horizontal="left"/>
    </xf>
    <xf numFmtId="176" fontId="85" fillId="0" borderId="25" xfId="0" applyNumberFormat="1" applyFont="1" applyFill="1" applyBorder="1" applyAlignment="1">
      <alignment horizontal="right" vertical="center"/>
    </xf>
    <xf numFmtId="164" fontId="113" fillId="0" borderId="25" xfId="5" applyFont="1" applyFill="1" applyBorder="1" applyAlignment="1">
      <alignment horizontal="center"/>
    </xf>
    <xf numFmtId="0" fontId="106" fillId="0" borderId="0" xfId="0" applyFont="1" applyFill="1" applyAlignment="1">
      <alignment horizontal="center" vertical="center"/>
    </xf>
    <xf numFmtId="176" fontId="85" fillId="44" borderId="25" xfId="0" applyNumberFormat="1" applyFont="1" applyFill="1" applyBorder="1" applyAlignment="1">
      <alignment horizontal="right" vertical="center"/>
    </xf>
    <xf numFmtId="164" fontId="113" fillId="44" borderId="25" xfId="5" applyFont="1" applyFill="1" applyBorder="1" applyAlignment="1">
      <alignment horizontal="center"/>
    </xf>
    <xf numFmtId="174" fontId="5" fillId="44" borderId="25" xfId="1" applyNumberFormat="1" applyFont="1" applyFill="1" applyBorder="1" applyAlignment="1">
      <alignment horizontal="center"/>
    </xf>
    <xf numFmtId="0" fontId="5" fillId="44" borderId="25" xfId="1" applyFont="1" applyFill="1" applyBorder="1" applyAlignment="1">
      <alignment horizontal="center" wrapText="1"/>
    </xf>
    <xf numFmtId="0" fontId="5" fillId="44" borderId="32" xfId="1" applyFont="1" applyFill="1" applyBorder="1" applyAlignment="1">
      <alignment horizontal="center"/>
    </xf>
    <xf numFmtId="0" fontId="5" fillId="44" borderId="29" xfId="1" applyFont="1" applyFill="1" applyBorder="1" applyAlignment="1">
      <alignment horizontal="center"/>
    </xf>
    <xf numFmtId="0" fontId="5" fillId="44" borderId="33" xfId="1" applyFont="1" applyFill="1" applyBorder="1" applyAlignment="1">
      <alignment horizontal="center"/>
    </xf>
    <xf numFmtId="176" fontId="85" fillId="44" borderId="23" xfId="0" applyNumberFormat="1" applyFont="1" applyFill="1" applyBorder="1" applyAlignment="1">
      <alignment horizontal="right" vertical="center"/>
    </xf>
    <xf numFmtId="164" fontId="113" fillId="44" borderId="23" xfId="5" applyFont="1" applyFill="1" applyBorder="1" applyAlignment="1">
      <alignment horizontal="center"/>
    </xf>
    <xf numFmtId="174" fontId="5" fillId="44" borderId="23" xfId="1" applyNumberFormat="1" applyFont="1" applyFill="1" applyBorder="1" applyAlignment="1">
      <alignment horizontal="center"/>
    </xf>
    <xf numFmtId="0" fontId="5" fillId="44" borderId="23" xfId="1" applyFont="1" applyFill="1" applyBorder="1" applyAlignment="1">
      <alignment horizontal="center" wrapText="1"/>
    </xf>
    <xf numFmtId="176" fontId="85" fillId="44" borderId="38" xfId="0" applyNumberFormat="1" applyFont="1" applyFill="1" applyBorder="1" applyAlignment="1">
      <alignment horizontal="right" vertical="center"/>
    </xf>
    <xf numFmtId="164" fontId="113" fillId="44" borderId="38" xfId="5" applyFont="1" applyFill="1" applyBorder="1" applyAlignment="1">
      <alignment horizontal="center"/>
    </xf>
    <xf numFmtId="174" fontId="5" fillId="44" borderId="38" xfId="1" applyNumberFormat="1" applyFont="1" applyFill="1" applyBorder="1" applyAlignment="1">
      <alignment horizontal="center"/>
    </xf>
    <xf numFmtId="0" fontId="5" fillId="44" borderId="38" xfId="1" applyFont="1" applyFill="1" applyBorder="1" applyAlignment="1">
      <alignment horizontal="center" wrapText="1"/>
    </xf>
    <xf numFmtId="176" fontId="118" fillId="0" borderId="34" xfId="1" quotePrefix="1" applyNumberFormat="1" applyFont="1" applyFill="1" applyBorder="1" applyAlignment="1">
      <alignment horizontal="right"/>
    </xf>
    <xf numFmtId="164" fontId="117" fillId="0" borderId="34" xfId="5" applyFont="1" applyFill="1" applyBorder="1" applyAlignment="1">
      <alignment horizontal="center"/>
    </xf>
    <xf numFmtId="174" fontId="5" fillId="0" borderId="34" xfId="1" applyNumberFormat="1" applyFont="1" applyFill="1" applyBorder="1" applyAlignment="1">
      <alignment horizontal="center"/>
    </xf>
    <xf numFmtId="0" fontId="5" fillId="0" borderId="34" xfId="1" applyFont="1" applyFill="1" applyBorder="1" applyAlignment="1">
      <alignment horizontal="center" wrapText="1"/>
    </xf>
    <xf numFmtId="176" fontId="119" fillId="0" borderId="23" xfId="0" applyNumberFormat="1" applyFont="1" applyFill="1" applyBorder="1" applyAlignment="1">
      <alignment horizontal="right" vertical="center"/>
    </xf>
    <xf numFmtId="14" fontId="117" fillId="0" borderId="0" xfId="0" applyNumberFormat="1" applyFont="1" applyFill="1" applyAlignment="1">
      <alignment horizontal="right" vertical="center"/>
    </xf>
    <xf numFmtId="0" fontId="120" fillId="42" borderId="1" xfId="0" applyFont="1" applyFill="1" applyBorder="1" applyAlignment="1">
      <alignment horizontal="center" vertical="center"/>
    </xf>
    <xf numFmtId="0" fontId="120" fillId="42" borderId="21" xfId="0" applyFont="1" applyFill="1" applyBorder="1" applyAlignment="1">
      <alignment horizontal="center" vertical="center"/>
    </xf>
    <xf numFmtId="0" fontId="120" fillId="43" borderId="25" xfId="0" applyFont="1" applyFill="1" applyBorder="1" applyAlignment="1">
      <alignment horizontal="center" vertical="center"/>
    </xf>
    <xf numFmtId="0" fontId="120" fillId="43" borderId="23" xfId="0" applyFont="1" applyFill="1" applyBorder="1" applyAlignment="1">
      <alignment horizontal="center" vertical="center"/>
    </xf>
    <xf numFmtId="0" fontId="117" fillId="0" borderId="39" xfId="1" applyFont="1" applyFill="1" applyBorder="1" applyAlignment="1">
      <alignment horizontal="center"/>
    </xf>
    <xf numFmtId="0" fontId="117" fillId="0" borderId="40" xfId="1" applyFont="1" applyFill="1" applyBorder="1" applyAlignment="1">
      <alignment horizontal="center"/>
    </xf>
    <xf numFmtId="0" fontId="117" fillId="0" borderId="41" xfId="1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5" fillId="44" borderId="26" xfId="1" applyFont="1" applyFill="1" applyBorder="1" applyAlignment="1">
      <alignment horizontal="center"/>
    </xf>
    <xf numFmtId="0" fontId="5" fillId="44" borderId="27" xfId="1" applyFont="1" applyFill="1" applyBorder="1" applyAlignment="1">
      <alignment horizontal="center"/>
    </xf>
    <xf numFmtId="0" fontId="5" fillId="44" borderId="28" xfId="1" applyFont="1" applyFill="1" applyBorder="1" applyAlignment="1">
      <alignment horizontal="center"/>
    </xf>
    <xf numFmtId="0" fontId="5" fillId="44" borderId="35" xfId="1" applyFont="1" applyFill="1" applyBorder="1" applyAlignment="1">
      <alignment horizontal="center"/>
    </xf>
    <xf numFmtId="0" fontId="5" fillId="44" borderId="36" xfId="1" applyFont="1" applyFill="1" applyBorder="1" applyAlignment="1">
      <alignment horizontal="center"/>
    </xf>
    <xf numFmtId="0" fontId="5" fillId="44" borderId="37" xfId="1" applyFont="1" applyFill="1" applyBorder="1" applyAlignment="1">
      <alignment horizontal="center"/>
    </xf>
    <xf numFmtId="0" fontId="101" fillId="0" borderId="1" xfId="0" applyFont="1" applyBorder="1" applyAlignment="1">
      <alignment horizontal="center" vertical="center"/>
    </xf>
    <xf numFmtId="0" fontId="93" fillId="0" borderId="21" xfId="0" applyFont="1" applyBorder="1" applyAlignment="1">
      <alignment horizontal="center" vertical="center"/>
    </xf>
    <xf numFmtId="0" fontId="102" fillId="0" borderId="22" xfId="0" applyFont="1" applyBorder="1" applyAlignment="1">
      <alignment horizontal="center" vertical="center"/>
    </xf>
    <xf numFmtId="0" fontId="102" fillId="0" borderId="23" xfId="0" applyFont="1" applyBorder="1" applyAlignment="1">
      <alignment horizontal="center" vertical="center"/>
    </xf>
    <xf numFmtId="187" fontId="85" fillId="0" borderId="1" xfId="0" applyNumberFormat="1" applyFont="1" applyFill="1" applyBorder="1" applyAlignment="1">
      <alignment horizontal="center" vertical="center"/>
    </xf>
    <xf numFmtId="0" fontId="85" fillId="0" borderId="1" xfId="0" applyFont="1" applyFill="1" applyBorder="1" applyAlignment="1">
      <alignment horizontal="center" vertical="center"/>
    </xf>
  </cellXfs>
  <cellStyles count="2402">
    <cellStyle name="??&amp;O?&amp;H?_x0008__x000f__x0007_?_x0007__x0001__x0001_" xfId="699"/>
    <cellStyle name="??&amp;O?&amp;H?_x0008_??_x0007__x0001__x0001_" xfId="700"/>
    <cellStyle name="?}" xfId="701"/>
    <cellStyle name="20% - Accent1" xfId="250"/>
    <cellStyle name="20% - Accent1 2" xfId="92"/>
    <cellStyle name="20% - Accent2" xfId="251"/>
    <cellStyle name="20% - Accent2 2" xfId="93"/>
    <cellStyle name="20% - Accent3" xfId="252"/>
    <cellStyle name="20% - Accent3 2" xfId="94"/>
    <cellStyle name="20% - Accent4" xfId="253"/>
    <cellStyle name="20% - Accent4 2" xfId="95"/>
    <cellStyle name="20% - Accent5" xfId="254"/>
    <cellStyle name="20% - Accent5 2" xfId="96"/>
    <cellStyle name="20% - Accent6" xfId="255"/>
    <cellStyle name="20% - Accent6 2" xfId="97"/>
    <cellStyle name="20% - 輔色1" xfId="395"/>
    <cellStyle name="20% - 輔色2" xfId="396"/>
    <cellStyle name="20% - 輔色3" xfId="397"/>
    <cellStyle name="20% - 輔色4" xfId="398"/>
    <cellStyle name="20% - 輔色5" xfId="399"/>
    <cellStyle name="20% - 輔色6" xfId="400"/>
    <cellStyle name="40% - Accent1" xfId="256"/>
    <cellStyle name="40% - Accent1 2" xfId="98"/>
    <cellStyle name="40% - Accent2" xfId="257"/>
    <cellStyle name="40% - Accent2 2" xfId="99"/>
    <cellStyle name="40% - Accent3" xfId="258"/>
    <cellStyle name="40% - Accent3 2" xfId="100"/>
    <cellStyle name="40% - Accent4" xfId="259"/>
    <cellStyle name="40% - Accent4 2" xfId="101"/>
    <cellStyle name="40% - Accent5" xfId="260"/>
    <cellStyle name="40% - Accent5 2" xfId="102"/>
    <cellStyle name="40% - Accent6" xfId="261"/>
    <cellStyle name="40% - Accent6 2" xfId="103"/>
    <cellStyle name="40% - 輔色1" xfId="401"/>
    <cellStyle name="40% - 輔色2" xfId="402"/>
    <cellStyle name="40% - 輔色3" xfId="403"/>
    <cellStyle name="40% - 輔色4" xfId="404"/>
    <cellStyle name="40% - 輔色5" xfId="405"/>
    <cellStyle name="40% - 輔色6" xfId="406"/>
    <cellStyle name="60% - Accent1" xfId="262"/>
    <cellStyle name="60% - Accent1 2" xfId="104"/>
    <cellStyle name="60% - Accent2" xfId="263"/>
    <cellStyle name="60% - Accent2 2" xfId="105"/>
    <cellStyle name="60% - Accent3" xfId="264"/>
    <cellStyle name="60% - Accent3 2" xfId="106"/>
    <cellStyle name="60% - Accent4" xfId="265"/>
    <cellStyle name="60% - Accent4 2" xfId="107"/>
    <cellStyle name="60% - Accent5" xfId="266"/>
    <cellStyle name="60% - Accent5 2" xfId="108"/>
    <cellStyle name="60% - Accent6" xfId="267"/>
    <cellStyle name="60% - Accent6 2" xfId="109"/>
    <cellStyle name="60% - 輔色1" xfId="407"/>
    <cellStyle name="60% - 輔色2" xfId="408"/>
    <cellStyle name="60% - 輔色3" xfId="409"/>
    <cellStyle name="60% - 輔色4" xfId="410"/>
    <cellStyle name="60% - 輔色5" xfId="411"/>
    <cellStyle name="60% - 輔色6" xfId="412"/>
    <cellStyle name="Accent1" xfId="268"/>
    <cellStyle name="Accent1 2" xfId="110"/>
    <cellStyle name="Accent2" xfId="269"/>
    <cellStyle name="Accent2 2" xfId="111"/>
    <cellStyle name="Accent3" xfId="270"/>
    <cellStyle name="Accent3 2" xfId="112"/>
    <cellStyle name="Accent4" xfId="271"/>
    <cellStyle name="Accent4 2" xfId="113"/>
    <cellStyle name="Accent5" xfId="272"/>
    <cellStyle name="Accent5 2" xfId="114"/>
    <cellStyle name="Accent6" xfId="273"/>
    <cellStyle name="Accent6 2" xfId="115"/>
    <cellStyle name="args.style" xfId="22"/>
    <cellStyle name="Bad" xfId="274"/>
    <cellStyle name="Bad 2" xfId="116"/>
    <cellStyle name="black bar" xfId="23"/>
    <cellStyle name="Calc Currency (0)" xfId="24"/>
    <cellStyle name="Calc Currency (2)" xfId="25"/>
    <cellStyle name="Calc Percent (0)" xfId="26"/>
    <cellStyle name="Calc Percent (0) 2" xfId="275"/>
    <cellStyle name="Calc Percent (1)" xfId="27"/>
    <cellStyle name="Calc Percent (1) 2" xfId="276"/>
    <cellStyle name="Calc Percent (2)" xfId="28"/>
    <cellStyle name="Calc Percent (2) 2" xfId="277"/>
    <cellStyle name="Calc Units (0)" xfId="29"/>
    <cellStyle name="Calc Units (1)" xfId="30"/>
    <cellStyle name="Calc Units (1) 2" xfId="278"/>
    <cellStyle name="Calc Units (2)" xfId="31"/>
    <cellStyle name="Calculation" xfId="279"/>
    <cellStyle name="Calculation 2" xfId="121"/>
    <cellStyle name="Check Cell" xfId="280"/>
    <cellStyle name="Check Cell 2" xfId="122"/>
    <cellStyle name="Comma" xfId="963"/>
    <cellStyle name="Comma [0]" xfId="2401" builtinId="6"/>
    <cellStyle name="Comma [0] 178" xfId="964"/>
    <cellStyle name="Comma [0] 180" xfId="965"/>
    <cellStyle name="Comma [0] 182" xfId="966"/>
    <cellStyle name="Comma [0] 184" xfId="967"/>
    <cellStyle name="Comma [0] 186" xfId="968"/>
    <cellStyle name="Comma [0] 188" xfId="969"/>
    <cellStyle name="Comma [0] 190" xfId="970"/>
    <cellStyle name="Comma [0] 192" xfId="971"/>
    <cellStyle name="Comma [0] 2" xfId="188"/>
    <cellStyle name="Comma [0] 2 2" xfId="972"/>
    <cellStyle name="Comma [00]" xfId="33"/>
    <cellStyle name="Comma [00] 2" xfId="282"/>
    <cellStyle name="Comma 10" xfId="176"/>
    <cellStyle name="Comma 11" xfId="162"/>
    <cellStyle name="Comma 12" xfId="187"/>
    <cellStyle name="Comma 13" xfId="207"/>
    <cellStyle name="Comma 14" xfId="220"/>
    <cellStyle name="Comma 15" xfId="208"/>
    <cellStyle name="Comma 16" xfId="224"/>
    <cellStyle name="Comma 17" xfId="205"/>
    <cellStyle name="Comma 18" xfId="225"/>
    <cellStyle name="Comma 19" xfId="204"/>
    <cellStyle name="Comma 2" xfId="123"/>
    <cellStyle name="Comma 2 10" xfId="973"/>
    <cellStyle name="Comma 2 10 2" xfId="974"/>
    <cellStyle name="Comma 2 10 3" xfId="975"/>
    <cellStyle name="Comma 2 11" xfId="976"/>
    <cellStyle name="Comma 2 12" xfId="977"/>
    <cellStyle name="Comma 2 13" xfId="978"/>
    <cellStyle name="Comma 2 2" xfId="979"/>
    <cellStyle name="Comma 2 2 2" xfId="980"/>
    <cellStyle name="Comma 2 3" xfId="981"/>
    <cellStyle name="Comma 2 3 10" xfId="982"/>
    <cellStyle name="Comma 2 3 2" xfId="983"/>
    <cellStyle name="Comma 2 3 2 2" xfId="984"/>
    <cellStyle name="Comma 2 3 2 2 2" xfId="985"/>
    <cellStyle name="Comma 2 3 2 2 3" xfId="986"/>
    <cellStyle name="Comma 2 3 2 2 3 2" xfId="987"/>
    <cellStyle name="Comma 2 3 2 2 3 2 2" xfId="988"/>
    <cellStyle name="Comma 2 3 2 2 3 2 2 2" xfId="989"/>
    <cellStyle name="Comma 2 3 2 2 3 2 2 3" xfId="990"/>
    <cellStyle name="Comma 2 3 2 2 3 2 3" xfId="991"/>
    <cellStyle name="Comma 2 3 2 2 3 2 3 2" xfId="992"/>
    <cellStyle name="Comma 2 3 2 2 3 2 3 3" xfId="993"/>
    <cellStyle name="Comma 2 3 2 2 3 2 4" xfId="994"/>
    <cellStyle name="Comma 2 3 2 2 3 2 5" xfId="995"/>
    <cellStyle name="Comma 2 3 2 2 3 2 6" xfId="996"/>
    <cellStyle name="Comma 2 3 2 2 3 3" xfId="997"/>
    <cellStyle name="Comma 2 3 2 2 3 3 2" xfId="998"/>
    <cellStyle name="Comma 2 3 2 2 3 3 3" xfId="999"/>
    <cellStyle name="Comma 2 3 2 2 3 4" xfId="1000"/>
    <cellStyle name="Comma 2 3 2 2 3 4 2" xfId="1001"/>
    <cellStyle name="Comma 2 3 2 2 3 4 3" xfId="1002"/>
    <cellStyle name="Comma 2 3 2 2 3 5" xfId="1003"/>
    <cellStyle name="Comma 2 3 2 2 3 6" xfId="1004"/>
    <cellStyle name="Comma 2 3 2 2 3 7" xfId="1005"/>
    <cellStyle name="Comma 2 3 2 2 4" xfId="1006"/>
    <cellStyle name="Comma 2 3 2 2 4 2" xfId="1007"/>
    <cellStyle name="Comma 2 3 2 2 4 2 2" xfId="1008"/>
    <cellStyle name="Comma 2 3 2 2 4 2 3" xfId="1009"/>
    <cellStyle name="Comma 2 3 2 2 4 3" xfId="1010"/>
    <cellStyle name="Comma 2 3 2 2 4 3 2" xfId="1011"/>
    <cellStyle name="Comma 2 3 2 2 4 3 3" xfId="1012"/>
    <cellStyle name="Comma 2 3 2 2 4 4" xfId="1013"/>
    <cellStyle name="Comma 2 3 2 2 4 5" xfId="1014"/>
    <cellStyle name="Comma 2 3 2 2 4 6" xfId="1015"/>
    <cellStyle name="Comma 2 3 2 2 5" xfId="1016"/>
    <cellStyle name="Comma 2 3 2 2 5 2" xfId="1017"/>
    <cellStyle name="Comma 2 3 2 2 5 3" xfId="1018"/>
    <cellStyle name="Comma 2 3 2 2 6" xfId="1019"/>
    <cellStyle name="Comma 2 3 2 2 6 2" xfId="1020"/>
    <cellStyle name="Comma 2 3 2 2 6 3" xfId="1021"/>
    <cellStyle name="Comma 2 3 2 2 7" xfId="1022"/>
    <cellStyle name="Comma 2 3 2 2 8" xfId="1023"/>
    <cellStyle name="Comma 2 3 2 3" xfId="1024"/>
    <cellStyle name="Comma 2 3 2 4" xfId="1025"/>
    <cellStyle name="Comma 2 3 2 4 2" xfId="1026"/>
    <cellStyle name="Comma 2 3 2 4 2 2" xfId="1027"/>
    <cellStyle name="Comma 2 3 2 4 2 2 2" xfId="1028"/>
    <cellStyle name="Comma 2 3 2 4 2 2 3" xfId="1029"/>
    <cellStyle name="Comma 2 3 2 4 2 3" xfId="1030"/>
    <cellStyle name="Comma 2 3 2 4 2 3 2" xfId="1031"/>
    <cellStyle name="Comma 2 3 2 4 2 3 3" xfId="1032"/>
    <cellStyle name="Comma 2 3 2 4 2 4" xfId="1033"/>
    <cellStyle name="Comma 2 3 2 4 2 5" xfId="1034"/>
    <cellStyle name="Comma 2 3 2 4 2 6" xfId="1035"/>
    <cellStyle name="Comma 2 3 2 4 3" xfId="1036"/>
    <cellStyle name="Comma 2 3 2 4 3 2" xfId="1037"/>
    <cellStyle name="Comma 2 3 2 4 3 3" xfId="1038"/>
    <cellStyle name="Comma 2 3 2 4 4" xfId="1039"/>
    <cellStyle name="Comma 2 3 2 4 4 2" xfId="1040"/>
    <cellStyle name="Comma 2 3 2 4 4 3" xfId="1041"/>
    <cellStyle name="Comma 2 3 2 4 5" xfId="1042"/>
    <cellStyle name="Comma 2 3 2 4 6" xfId="1043"/>
    <cellStyle name="Comma 2 3 2 4 7" xfId="1044"/>
    <cellStyle name="Comma 2 3 2 5" xfId="1045"/>
    <cellStyle name="Comma 2 3 2 5 2" xfId="1046"/>
    <cellStyle name="Comma 2 3 2 5 2 2" xfId="1047"/>
    <cellStyle name="Comma 2 3 2 5 2 3" xfId="1048"/>
    <cellStyle name="Comma 2 3 2 5 3" xfId="1049"/>
    <cellStyle name="Comma 2 3 2 5 3 2" xfId="1050"/>
    <cellStyle name="Comma 2 3 2 5 3 3" xfId="1051"/>
    <cellStyle name="Comma 2 3 2 5 4" xfId="1052"/>
    <cellStyle name="Comma 2 3 2 5 5" xfId="1053"/>
    <cellStyle name="Comma 2 3 2 5 6" xfId="1054"/>
    <cellStyle name="Comma 2 3 2 6" xfId="1055"/>
    <cellStyle name="Comma 2 3 2 6 2" xfId="1056"/>
    <cellStyle name="Comma 2 3 2 6 3" xfId="1057"/>
    <cellStyle name="Comma 2 3 2 7" xfId="1058"/>
    <cellStyle name="Comma 2 3 2 7 2" xfId="1059"/>
    <cellStyle name="Comma 2 3 2 7 3" xfId="1060"/>
    <cellStyle name="Comma 2 3 2 8" xfId="1061"/>
    <cellStyle name="Comma 2 3 2 9" xfId="1062"/>
    <cellStyle name="Comma 2 3 3" xfId="1063"/>
    <cellStyle name="Comma 2 3 3 2" xfId="1064"/>
    <cellStyle name="Comma 2 3 3 3" xfId="1065"/>
    <cellStyle name="Comma 2 3 3 3 2" xfId="1066"/>
    <cellStyle name="Comma 2 3 3 3 2 2" xfId="1067"/>
    <cellStyle name="Comma 2 3 3 3 2 2 2" xfId="1068"/>
    <cellStyle name="Comma 2 3 3 3 2 2 3" xfId="1069"/>
    <cellStyle name="Comma 2 3 3 3 2 3" xfId="1070"/>
    <cellStyle name="Comma 2 3 3 3 2 3 2" xfId="1071"/>
    <cellStyle name="Comma 2 3 3 3 2 3 3" xfId="1072"/>
    <cellStyle name="Comma 2 3 3 3 2 4" xfId="1073"/>
    <cellStyle name="Comma 2 3 3 3 2 5" xfId="1074"/>
    <cellStyle name="Comma 2 3 3 3 2 6" xfId="1075"/>
    <cellStyle name="Comma 2 3 3 3 3" xfId="1076"/>
    <cellStyle name="Comma 2 3 3 3 3 2" xfId="1077"/>
    <cellStyle name="Comma 2 3 3 3 3 3" xfId="1078"/>
    <cellStyle name="Comma 2 3 3 3 4" xfId="1079"/>
    <cellStyle name="Comma 2 3 3 3 4 2" xfId="1080"/>
    <cellStyle name="Comma 2 3 3 3 4 3" xfId="1081"/>
    <cellStyle name="Comma 2 3 3 3 5" xfId="1082"/>
    <cellStyle name="Comma 2 3 3 3 6" xfId="1083"/>
    <cellStyle name="Comma 2 3 3 3 7" xfId="1084"/>
    <cellStyle name="Comma 2 3 3 4" xfId="1085"/>
    <cellStyle name="Comma 2 3 3 4 2" xfId="1086"/>
    <cellStyle name="Comma 2 3 3 4 2 2" xfId="1087"/>
    <cellStyle name="Comma 2 3 3 4 2 3" xfId="1088"/>
    <cellStyle name="Comma 2 3 3 4 3" xfId="1089"/>
    <cellStyle name="Comma 2 3 3 4 3 2" xfId="1090"/>
    <cellStyle name="Comma 2 3 3 4 3 3" xfId="1091"/>
    <cellStyle name="Comma 2 3 3 4 4" xfId="1092"/>
    <cellStyle name="Comma 2 3 3 4 5" xfId="1093"/>
    <cellStyle name="Comma 2 3 3 4 6" xfId="1094"/>
    <cellStyle name="Comma 2 3 3 5" xfId="1095"/>
    <cellStyle name="Comma 2 3 3 5 2" xfId="1096"/>
    <cellStyle name="Comma 2 3 3 5 3" xfId="1097"/>
    <cellStyle name="Comma 2 3 3 6" xfId="1098"/>
    <cellStyle name="Comma 2 3 3 6 2" xfId="1099"/>
    <cellStyle name="Comma 2 3 3 6 3" xfId="1100"/>
    <cellStyle name="Comma 2 3 3 7" xfId="1101"/>
    <cellStyle name="Comma 2 3 3 8" xfId="1102"/>
    <cellStyle name="Comma 2 3 4" xfId="1103"/>
    <cellStyle name="Comma 2 3 5" xfId="1104"/>
    <cellStyle name="Comma 2 3 5 2" xfId="1105"/>
    <cellStyle name="Comma 2 3 5 2 2" xfId="1106"/>
    <cellStyle name="Comma 2 3 5 2 2 2" xfId="1107"/>
    <cellStyle name="Comma 2 3 5 2 2 3" xfId="1108"/>
    <cellStyle name="Comma 2 3 5 2 3" xfId="1109"/>
    <cellStyle name="Comma 2 3 5 2 3 2" xfId="1110"/>
    <cellStyle name="Comma 2 3 5 2 3 3" xfId="1111"/>
    <cellStyle name="Comma 2 3 5 2 4" xfId="1112"/>
    <cellStyle name="Comma 2 3 5 2 5" xfId="1113"/>
    <cellStyle name="Comma 2 3 5 2 6" xfId="1114"/>
    <cellStyle name="Comma 2 3 5 3" xfId="1115"/>
    <cellStyle name="Comma 2 3 5 3 2" xfId="1116"/>
    <cellStyle name="Comma 2 3 5 3 3" xfId="1117"/>
    <cellStyle name="Comma 2 3 5 4" xfId="1118"/>
    <cellStyle name="Comma 2 3 5 4 2" xfId="1119"/>
    <cellStyle name="Comma 2 3 5 4 3" xfId="1120"/>
    <cellStyle name="Comma 2 3 5 5" xfId="1121"/>
    <cellStyle name="Comma 2 3 5 6" xfId="1122"/>
    <cellStyle name="Comma 2 3 5 7" xfId="1123"/>
    <cellStyle name="Comma 2 3 6" xfId="1124"/>
    <cellStyle name="Comma 2 3 6 2" xfId="1125"/>
    <cellStyle name="Comma 2 3 6 2 2" xfId="1126"/>
    <cellStyle name="Comma 2 3 6 2 3" xfId="1127"/>
    <cellStyle name="Comma 2 3 6 3" xfId="1128"/>
    <cellStyle name="Comma 2 3 6 3 2" xfId="1129"/>
    <cellStyle name="Comma 2 3 6 3 3" xfId="1130"/>
    <cellStyle name="Comma 2 3 6 4" xfId="1131"/>
    <cellStyle name="Comma 2 3 6 5" xfId="1132"/>
    <cellStyle name="Comma 2 3 6 6" xfId="1133"/>
    <cellStyle name="Comma 2 3 7" xfId="1134"/>
    <cellStyle name="Comma 2 3 7 2" xfId="1135"/>
    <cellStyle name="Comma 2 3 7 3" xfId="1136"/>
    <cellStyle name="Comma 2 3 8" xfId="1137"/>
    <cellStyle name="Comma 2 3 8 2" xfId="1138"/>
    <cellStyle name="Comma 2 3 8 3" xfId="1139"/>
    <cellStyle name="Comma 2 3 9" xfId="1140"/>
    <cellStyle name="Comma 2 4" xfId="1141"/>
    <cellStyle name="Comma 2 4 2" xfId="1142"/>
    <cellStyle name="Comma 2 4 2 2" xfId="1143"/>
    <cellStyle name="Comma 2 4 2 3" xfId="1144"/>
    <cellStyle name="Comma 2 4 2 3 2" xfId="1145"/>
    <cellStyle name="Comma 2 4 2 3 2 2" xfId="1146"/>
    <cellStyle name="Comma 2 4 2 3 2 2 2" xfId="1147"/>
    <cellStyle name="Comma 2 4 2 3 2 2 3" xfId="1148"/>
    <cellStyle name="Comma 2 4 2 3 2 3" xfId="1149"/>
    <cellStyle name="Comma 2 4 2 3 2 3 2" xfId="1150"/>
    <cellStyle name="Comma 2 4 2 3 2 3 3" xfId="1151"/>
    <cellStyle name="Comma 2 4 2 3 2 4" xfId="1152"/>
    <cellStyle name="Comma 2 4 2 3 2 5" xfId="1153"/>
    <cellStyle name="Comma 2 4 2 3 2 6" xfId="1154"/>
    <cellStyle name="Comma 2 4 2 3 3" xfId="1155"/>
    <cellStyle name="Comma 2 4 2 3 3 2" xfId="1156"/>
    <cellStyle name="Comma 2 4 2 3 3 3" xfId="1157"/>
    <cellStyle name="Comma 2 4 2 3 4" xfId="1158"/>
    <cellStyle name="Comma 2 4 2 3 4 2" xfId="1159"/>
    <cellStyle name="Comma 2 4 2 3 4 3" xfId="1160"/>
    <cellStyle name="Comma 2 4 2 3 5" xfId="1161"/>
    <cellStyle name="Comma 2 4 2 3 6" xfId="1162"/>
    <cellStyle name="Comma 2 4 2 3 7" xfId="1163"/>
    <cellStyle name="Comma 2 4 2 4" xfId="1164"/>
    <cellStyle name="Comma 2 4 2 4 2" xfId="1165"/>
    <cellStyle name="Comma 2 4 2 4 2 2" xfId="1166"/>
    <cellStyle name="Comma 2 4 2 4 2 3" xfId="1167"/>
    <cellStyle name="Comma 2 4 2 4 3" xfId="1168"/>
    <cellStyle name="Comma 2 4 2 4 3 2" xfId="1169"/>
    <cellStyle name="Comma 2 4 2 4 3 3" xfId="1170"/>
    <cellStyle name="Comma 2 4 2 4 4" xfId="1171"/>
    <cellStyle name="Comma 2 4 2 4 5" xfId="1172"/>
    <cellStyle name="Comma 2 4 2 4 6" xfId="1173"/>
    <cellStyle name="Comma 2 4 2 5" xfId="1174"/>
    <cellStyle name="Comma 2 4 2 5 2" xfId="1175"/>
    <cellStyle name="Comma 2 4 2 5 3" xfId="1176"/>
    <cellStyle name="Comma 2 4 2 6" xfId="1177"/>
    <cellStyle name="Comma 2 4 2 6 2" xfId="1178"/>
    <cellStyle name="Comma 2 4 2 6 3" xfId="1179"/>
    <cellStyle name="Comma 2 4 2 7" xfId="1180"/>
    <cellStyle name="Comma 2 4 2 8" xfId="1181"/>
    <cellStyle name="Comma 2 4 3" xfId="1182"/>
    <cellStyle name="Comma 2 4 4" xfId="1183"/>
    <cellStyle name="Comma 2 4 4 2" xfId="1184"/>
    <cellStyle name="Comma 2 4 4 2 2" xfId="1185"/>
    <cellStyle name="Comma 2 4 4 2 2 2" xfId="1186"/>
    <cellStyle name="Comma 2 4 4 2 2 3" xfId="1187"/>
    <cellStyle name="Comma 2 4 4 2 3" xfId="1188"/>
    <cellStyle name="Comma 2 4 4 2 3 2" xfId="1189"/>
    <cellStyle name="Comma 2 4 4 2 3 3" xfId="1190"/>
    <cellStyle name="Comma 2 4 4 2 4" xfId="1191"/>
    <cellStyle name="Comma 2 4 4 2 5" xfId="1192"/>
    <cellStyle name="Comma 2 4 4 2 6" xfId="1193"/>
    <cellStyle name="Comma 2 4 4 3" xfId="1194"/>
    <cellStyle name="Comma 2 4 4 3 2" xfId="1195"/>
    <cellStyle name="Comma 2 4 4 3 3" xfId="1196"/>
    <cellStyle name="Comma 2 4 4 4" xfId="1197"/>
    <cellStyle name="Comma 2 4 4 4 2" xfId="1198"/>
    <cellStyle name="Comma 2 4 4 4 3" xfId="1199"/>
    <cellStyle name="Comma 2 4 4 5" xfId="1200"/>
    <cellStyle name="Comma 2 4 4 6" xfId="1201"/>
    <cellStyle name="Comma 2 4 4 7" xfId="1202"/>
    <cellStyle name="Comma 2 4 5" xfId="1203"/>
    <cellStyle name="Comma 2 4 5 2" xfId="1204"/>
    <cellStyle name="Comma 2 4 5 2 2" xfId="1205"/>
    <cellStyle name="Comma 2 4 5 2 3" xfId="1206"/>
    <cellStyle name="Comma 2 4 5 3" xfId="1207"/>
    <cellStyle name="Comma 2 4 5 3 2" xfId="1208"/>
    <cellStyle name="Comma 2 4 5 3 3" xfId="1209"/>
    <cellStyle name="Comma 2 4 5 4" xfId="1210"/>
    <cellStyle name="Comma 2 4 5 5" xfId="1211"/>
    <cellStyle name="Comma 2 4 5 6" xfId="1212"/>
    <cellStyle name="Comma 2 4 6" xfId="1213"/>
    <cellStyle name="Comma 2 4 6 2" xfId="1214"/>
    <cellStyle name="Comma 2 4 6 3" xfId="1215"/>
    <cellStyle name="Comma 2 4 7" xfId="1216"/>
    <cellStyle name="Comma 2 4 7 2" xfId="1217"/>
    <cellStyle name="Comma 2 4 7 3" xfId="1218"/>
    <cellStyle name="Comma 2 4 8" xfId="1219"/>
    <cellStyle name="Comma 2 4 9" xfId="1220"/>
    <cellStyle name="Comma 2 5" xfId="1221"/>
    <cellStyle name="Comma 2 5 2" xfId="1222"/>
    <cellStyle name="Comma 2 5 3" xfId="1223"/>
    <cellStyle name="Comma 2 5 3 2" xfId="1224"/>
    <cellStyle name="Comma 2 5 3 2 2" xfId="1225"/>
    <cellStyle name="Comma 2 5 3 2 2 2" xfId="1226"/>
    <cellStyle name="Comma 2 5 3 2 2 3" xfId="1227"/>
    <cellStyle name="Comma 2 5 3 2 3" xfId="1228"/>
    <cellStyle name="Comma 2 5 3 2 3 2" xfId="1229"/>
    <cellStyle name="Comma 2 5 3 2 3 3" xfId="1230"/>
    <cellStyle name="Comma 2 5 3 2 4" xfId="1231"/>
    <cellStyle name="Comma 2 5 3 2 5" xfId="1232"/>
    <cellStyle name="Comma 2 5 3 2 6" xfId="1233"/>
    <cellStyle name="Comma 2 5 3 3" xfId="1234"/>
    <cellStyle name="Comma 2 5 3 3 2" xfId="1235"/>
    <cellStyle name="Comma 2 5 3 3 3" xfId="1236"/>
    <cellStyle name="Comma 2 5 3 4" xfId="1237"/>
    <cellStyle name="Comma 2 5 3 4 2" xfId="1238"/>
    <cellStyle name="Comma 2 5 3 4 3" xfId="1239"/>
    <cellStyle name="Comma 2 5 3 5" xfId="1240"/>
    <cellStyle name="Comma 2 5 3 6" xfId="1241"/>
    <cellStyle name="Comma 2 5 3 7" xfId="1242"/>
    <cellStyle name="Comma 2 5 4" xfId="1243"/>
    <cellStyle name="Comma 2 5 4 2" xfId="1244"/>
    <cellStyle name="Comma 2 5 4 2 2" xfId="1245"/>
    <cellStyle name="Comma 2 5 4 2 3" xfId="1246"/>
    <cellStyle name="Comma 2 5 4 3" xfId="1247"/>
    <cellStyle name="Comma 2 5 4 3 2" xfId="1248"/>
    <cellStyle name="Comma 2 5 4 3 3" xfId="1249"/>
    <cellStyle name="Comma 2 5 4 4" xfId="1250"/>
    <cellStyle name="Comma 2 5 4 5" xfId="1251"/>
    <cellStyle name="Comma 2 5 4 6" xfId="1252"/>
    <cellStyle name="Comma 2 5 5" xfId="1253"/>
    <cellStyle name="Comma 2 5 5 2" xfId="1254"/>
    <cellStyle name="Comma 2 5 5 3" xfId="1255"/>
    <cellStyle name="Comma 2 5 6" xfId="1256"/>
    <cellStyle name="Comma 2 5 6 2" xfId="1257"/>
    <cellStyle name="Comma 2 5 6 3" xfId="1258"/>
    <cellStyle name="Comma 2 5 7" xfId="1259"/>
    <cellStyle name="Comma 2 5 8" xfId="1260"/>
    <cellStyle name="Comma 2 6" xfId="1261"/>
    <cellStyle name="Comma 2 7" xfId="1262"/>
    <cellStyle name="Comma 2 7 2" xfId="1263"/>
    <cellStyle name="Comma 2 7 2 2" xfId="1264"/>
    <cellStyle name="Comma 2 7 2 2 2" xfId="1265"/>
    <cellStyle name="Comma 2 7 2 2 3" xfId="1266"/>
    <cellStyle name="Comma 2 7 2 3" xfId="1267"/>
    <cellStyle name="Comma 2 7 2 3 2" xfId="1268"/>
    <cellStyle name="Comma 2 7 2 3 3" xfId="1269"/>
    <cellStyle name="Comma 2 7 2 4" xfId="1270"/>
    <cellStyle name="Comma 2 7 2 5" xfId="1271"/>
    <cellStyle name="Comma 2 7 2 6" xfId="1272"/>
    <cellStyle name="Comma 2 7 3" xfId="1273"/>
    <cellStyle name="Comma 2 7 3 2" xfId="1274"/>
    <cellStyle name="Comma 2 7 3 3" xfId="1275"/>
    <cellStyle name="Comma 2 7 4" xfId="1276"/>
    <cellStyle name="Comma 2 7 4 2" xfId="1277"/>
    <cellStyle name="Comma 2 7 4 3" xfId="1278"/>
    <cellStyle name="Comma 2 7 5" xfId="1279"/>
    <cellStyle name="Comma 2 7 6" xfId="1280"/>
    <cellStyle name="Comma 2 7 7" xfId="1281"/>
    <cellStyle name="Comma 2 8" xfId="1282"/>
    <cellStyle name="Comma 2 8 2" xfId="1283"/>
    <cellStyle name="Comma 2 8 2 2" xfId="1284"/>
    <cellStyle name="Comma 2 8 2 3" xfId="1285"/>
    <cellStyle name="Comma 2 8 3" xfId="1286"/>
    <cellStyle name="Comma 2 8 3 2" xfId="1287"/>
    <cellStyle name="Comma 2 8 3 3" xfId="1288"/>
    <cellStyle name="Comma 2 8 4" xfId="1289"/>
    <cellStyle name="Comma 2 8 5" xfId="1290"/>
    <cellStyle name="Comma 2 8 6" xfId="1291"/>
    <cellStyle name="Comma 2 9" xfId="1292"/>
    <cellStyle name="Comma 2 9 2" xfId="1293"/>
    <cellStyle name="Comma 2 9 3" xfId="1294"/>
    <cellStyle name="Comma 20" xfId="726"/>
    <cellStyle name="Comma 21" xfId="727"/>
    <cellStyle name="Comma 3" xfId="134"/>
    <cellStyle name="Comma 3 2" xfId="1295"/>
    <cellStyle name="Comma 3 2 2" xfId="1296"/>
    <cellStyle name="Comma 3 3" xfId="1297"/>
    <cellStyle name="Comma 4" xfId="152"/>
    <cellStyle name="Comma 4 2" xfId="1298"/>
    <cellStyle name="Comma 4 2 2" xfId="1299"/>
    <cellStyle name="Comma 4 3" xfId="1300"/>
    <cellStyle name="Comma 5" xfId="135"/>
    <cellStyle name="Comma 5 2" xfId="1301"/>
    <cellStyle name="Comma 5 2 2" xfId="1302"/>
    <cellStyle name="Comma 5 3" xfId="1303"/>
    <cellStyle name="Comma 5 3 2" xfId="1304"/>
    <cellStyle name="Comma 5 4" xfId="1305"/>
    <cellStyle name="Comma 5 5" xfId="1306"/>
    <cellStyle name="Comma 5_6.2" xfId="1307"/>
    <cellStyle name="Comma 6" xfId="153"/>
    <cellStyle name="Comma 6 2" xfId="1308"/>
    <cellStyle name="Comma 6 2 2" xfId="1309"/>
    <cellStyle name="Comma 6 3" xfId="1310"/>
    <cellStyle name="Comma 6 3 2" xfId="1311"/>
    <cellStyle name="Comma 6 4" xfId="1312"/>
    <cellStyle name="Comma 6 5" xfId="1313"/>
    <cellStyle name="Comma 7" xfId="166"/>
    <cellStyle name="Comma 7 2" xfId="1314"/>
    <cellStyle name="Comma 7 3" xfId="1315"/>
    <cellStyle name="Comma 7_6.2" xfId="1316"/>
    <cellStyle name="Comma 8" xfId="175"/>
    <cellStyle name="Comma 8 2" xfId="1317"/>
    <cellStyle name="Comma 8 3" xfId="1318"/>
    <cellStyle name="Comma 8 4" xfId="1319"/>
    <cellStyle name="Comma 9" xfId="163"/>
    <cellStyle name="Comma 9 2" xfId="1320"/>
    <cellStyle name="Comma0" xfId="702"/>
    <cellStyle name="Comma0 2" xfId="1321"/>
    <cellStyle name="Copied" xfId="34"/>
    <cellStyle name="Currency [00]" xfId="35"/>
    <cellStyle name="Currency [00] 2" xfId="283"/>
    <cellStyle name="Currency 10" xfId="174"/>
    <cellStyle name="Currency 10 2" xfId="796"/>
    <cellStyle name="Currency 101" xfId="697"/>
    <cellStyle name="Currency 11" xfId="164"/>
    <cellStyle name="Currency 12" xfId="210"/>
    <cellStyle name="Currency 13" xfId="219"/>
    <cellStyle name="Currency 14" xfId="211"/>
    <cellStyle name="Currency 15" xfId="221"/>
    <cellStyle name="Currency 16" xfId="209"/>
    <cellStyle name="Currency 17" xfId="222"/>
    <cellStyle name="Currency 18" xfId="206"/>
    <cellStyle name="Currency 2" xfId="124"/>
    <cellStyle name="Currency 2 10" xfId="1322"/>
    <cellStyle name="Currency 2 10 2" xfId="1323"/>
    <cellStyle name="Currency 2 10 3" xfId="1324"/>
    <cellStyle name="Currency 2 11" xfId="1325"/>
    <cellStyle name="Currency 2 12" xfId="1326"/>
    <cellStyle name="Currency 2 13" xfId="1327"/>
    <cellStyle name="Currency 2 2" xfId="728"/>
    <cellStyle name="Currency 2 2 2" xfId="1328"/>
    <cellStyle name="Currency 2 2 3" xfId="1329"/>
    <cellStyle name="Currency 2 3" xfId="1330"/>
    <cellStyle name="Currency 2 3 10" xfId="1331"/>
    <cellStyle name="Currency 2 3 2" xfId="1332"/>
    <cellStyle name="Currency 2 3 2 2" xfId="1333"/>
    <cellStyle name="Currency 2 3 2 2 2" xfId="1334"/>
    <cellStyle name="Currency 2 3 2 2 3" xfId="1335"/>
    <cellStyle name="Currency 2 3 2 2 3 2" xfId="1336"/>
    <cellStyle name="Currency 2 3 2 2 3 2 2" xfId="1337"/>
    <cellStyle name="Currency 2 3 2 2 3 2 2 2" xfId="1338"/>
    <cellStyle name="Currency 2 3 2 2 3 2 2 3" xfId="1339"/>
    <cellStyle name="Currency 2 3 2 2 3 2 3" xfId="1340"/>
    <cellStyle name="Currency 2 3 2 2 3 2 3 2" xfId="1341"/>
    <cellStyle name="Currency 2 3 2 2 3 2 3 3" xfId="1342"/>
    <cellStyle name="Currency 2 3 2 2 3 2 4" xfId="1343"/>
    <cellStyle name="Currency 2 3 2 2 3 2 5" xfId="1344"/>
    <cellStyle name="Currency 2 3 2 2 3 2 6" xfId="1345"/>
    <cellStyle name="Currency 2 3 2 2 3 3" xfId="1346"/>
    <cellStyle name="Currency 2 3 2 2 3 3 2" xfId="1347"/>
    <cellStyle name="Currency 2 3 2 2 3 3 3" xfId="1348"/>
    <cellStyle name="Currency 2 3 2 2 3 4" xfId="1349"/>
    <cellStyle name="Currency 2 3 2 2 3 4 2" xfId="1350"/>
    <cellStyle name="Currency 2 3 2 2 3 4 3" xfId="1351"/>
    <cellStyle name="Currency 2 3 2 2 3 5" xfId="1352"/>
    <cellStyle name="Currency 2 3 2 2 3 6" xfId="1353"/>
    <cellStyle name="Currency 2 3 2 2 3 7" xfId="1354"/>
    <cellStyle name="Currency 2 3 2 2 4" xfId="1355"/>
    <cellStyle name="Currency 2 3 2 2 4 2" xfId="1356"/>
    <cellStyle name="Currency 2 3 2 2 4 2 2" xfId="1357"/>
    <cellStyle name="Currency 2 3 2 2 4 2 3" xfId="1358"/>
    <cellStyle name="Currency 2 3 2 2 4 3" xfId="1359"/>
    <cellStyle name="Currency 2 3 2 2 4 3 2" xfId="1360"/>
    <cellStyle name="Currency 2 3 2 2 4 3 3" xfId="1361"/>
    <cellStyle name="Currency 2 3 2 2 4 4" xfId="1362"/>
    <cellStyle name="Currency 2 3 2 2 4 5" xfId="1363"/>
    <cellStyle name="Currency 2 3 2 2 4 6" xfId="1364"/>
    <cellStyle name="Currency 2 3 2 2 5" xfId="1365"/>
    <cellStyle name="Currency 2 3 2 2 5 2" xfId="1366"/>
    <cellStyle name="Currency 2 3 2 2 5 3" xfId="1367"/>
    <cellStyle name="Currency 2 3 2 2 6" xfId="1368"/>
    <cellStyle name="Currency 2 3 2 2 6 2" xfId="1369"/>
    <cellStyle name="Currency 2 3 2 2 6 3" xfId="1370"/>
    <cellStyle name="Currency 2 3 2 2 7" xfId="1371"/>
    <cellStyle name="Currency 2 3 2 2 8" xfId="1372"/>
    <cellStyle name="Currency 2 3 2 3" xfId="1373"/>
    <cellStyle name="Currency 2 3 2 4" xfId="1374"/>
    <cellStyle name="Currency 2 3 2 4 2" xfId="1375"/>
    <cellStyle name="Currency 2 3 2 4 2 2" xfId="1376"/>
    <cellStyle name="Currency 2 3 2 4 2 2 2" xfId="1377"/>
    <cellStyle name="Currency 2 3 2 4 2 2 3" xfId="1378"/>
    <cellStyle name="Currency 2 3 2 4 2 3" xfId="1379"/>
    <cellStyle name="Currency 2 3 2 4 2 3 2" xfId="1380"/>
    <cellStyle name="Currency 2 3 2 4 2 3 3" xfId="1381"/>
    <cellStyle name="Currency 2 3 2 4 2 4" xfId="1382"/>
    <cellStyle name="Currency 2 3 2 4 2 5" xfId="1383"/>
    <cellStyle name="Currency 2 3 2 4 2 6" xfId="1384"/>
    <cellStyle name="Currency 2 3 2 4 3" xfId="1385"/>
    <cellStyle name="Currency 2 3 2 4 3 2" xfId="1386"/>
    <cellStyle name="Currency 2 3 2 4 3 3" xfId="1387"/>
    <cellStyle name="Currency 2 3 2 4 4" xfId="1388"/>
    <cellStyle name="Currency 2 3 2 4 4 2" xfId="1389"/>
    <cellStyle name="Currency 2 3 2 4 4 3" xfId="1390"/>
    <cellStyle name="Currency 2 3 2 4 5" xfId="1391"/>
    <cellStyle name="Currency 2 3 2 4 6" xfId="1392"/>
    <cellStyle name="Currency 2 3 2 4 7" xfId="1393"/>
    <cellStyle name="Currency 2 3 2 5" xfId="1394"/>
    <cellStyle name="Currency 2 3 2 5 2" xfId="1395"/>
    <cellStyle name="Currency 2 3 2 5 2 2" xfId="1396"/>
    <cellStyle name="Currency 2 3 2 5 2 3" xfId="1397"/>
    <cellStyle name="Currency 2 3 2 5 3" xfId="1398"/>
    <cellStyle name="Currency 2 3 2 5 3 2" xfId="1399"/>
    <cellStyle name="Currency 2 3 2 5 3 3" xfId="1400"/>
    <cellStyle name="Currency 2 3 2 5 4" xfId="1401"/>
    <cellStyle name="Currency 2 3 2 5 5" xfId="1402"/>
    <cellStyle name="Currency 2 3 2 5 6" xfId="1403"/>
    <cellStyle name="Currency 2 3 2 6" xfId="1404"/>
    <cellStyle name="Currency 2 3 2 6 2" xfId="1405"/>
    <cellStyle name="Currency 2 3 2 6 3" xfId="1406"/>
    <cellStyle name="Currency 2 3 2 7" xfId="1407"/>
    <cellStyle name="Currency 2 3 2 7 2" xfId="1408"/>
    <cellStyle name="Currency 2 3 2 7 3" xfId="1409"/>
    <cellStyle name="Currency 2 3 2 8" xfId="1410"/>
    <cellStyle name="Currency 2 3 2 9" xfId="1411"/>
    <cellStyle name="Currency 2 3 3" xfId="1412"/>
    <cellStyle name="Currency 2 3 3 2" xfId="1413"/>
    <cellStyle name="Currency 2 3 3 3" xfId="1414"/>
    <cellStyle name="Currency 2 3 3 3 2" xfId="1415"/>
    <cellStyle name="Currency 2 3 3 3 2 2" xfId="1416"/>
    <cellStyle name="Currency 2 3 3 3 2 2 2" xfId="1417"/>
    <cellStyle name="Currency 2 3 3 3 2 2 3" xfId="1418"/>
    <cellStyle name="Currency 2 3 3 3 2 3" xfId="1419"/>
    <cellStyle name="Currency 2 3 3 3 2 3 2" xfId="1420"/>
    <cellStyle name="Currency 2 3 3 3 2 3 3" xfId="1421"/>
    <cellStyle name="Currency 2 3 3 3 2 4" xfId="1422"/>
    <cellStyle name="Currency 2 3 3 3 2 5" xfId="1423"/>
    <cellStyle name="Currency 2 3 3 3 2 6" xfId="1424"/>
    <cellStyle name="Currency 2 3 3 3 3" xfId="1425"/>
    <cellStyle name="Currency 2 3 3 3 3 2" xfId="1426"/>
    <cellStyle name="Currency 2 3 3 3 3 3" xfId="1427"/>
    <cellStyle name="Currency 2 3 3 3 4" xfId="1428"/>
    <cellStyle name="Currency 2 3 3 3 4 2" xfId="1429"/>
    <cellStyle name="Currency 2 3 3 3 4 3" xfId="1430"/>
    <cellStyle name="Currency 2 3 3 3 5" xfId="1431"/>
    <cellStyle name="Currency 2 3 3 3 6" xfId="1432"/>
    <cellStyle name="Currency 2 3 3 3 7" xfId="1433"/>
    <cellStyle name="Currency 2 3 3 4" xfId="1434"/>
    <cellStyle name="Currency 2 3 3 4 2" xfId="1435"/>
    <cellStyle name="Currency 2 3 3 4 2 2" xfId="1436"/>
    <cellStyle name="Currency 2 3 3 4 2 3" xfId="1437"/>
    <cellStyle name="Currency 2 3 3 4 3" xfId="1438"/>
    <cellStyle name="Currency 2 3 3 4 3 2" xfId="1439"/>
    <cellStyle name="Currency 2 3 3 4 3 3" xfId="1440"/>
    <cellStyle name="Currency 2 3 3 4 4" xfId="1441"/>
    <cellStyle name="Currency 2 3 3 4 5" xfId="1442"/>
    <cellStyle name="Currency 2 3 3 4 6" xfId="1443"/>
    <cellStyle name="Currency 2 3 3 5" xfId="1444"/>
    <cellStyle name="Currency 2 3 3 5 2" xfId="1445"/>
    <cellStyle name="Currency 2 3 3 5 3" xfId="1446"/>
    <cellStyle name="Currency 2 3 3 6" xfId="1447"/>
    <cellStyle name="Currency 2 3 3 6 2" xfId="1448"/>
    <cellStyle name="Currency 2 3 3 6 3" xfId="1449"/>
    <cellStyle name="Currency 2 3 3 7" xfId="1450"/>
    <cellStyle name="Currency 2 3 3 8" xfId="1451"/>
    <cellStyle name="Currency 2 3 4" xfId="1452"/>
    <cellStyle name="Currency 2 3 5" xfId="1453"/>
    <cellStyle name="Currency 2 3 5 2" xfId="1454"/>
    <cellStyle name="Currency 2 3 5 2 2" xfId="1455"/>
    <cellStyle name="Currency 2 3 5 2 2 2" xfId="1456"/>
    <cellStyle name="Currency 2 3 5 2 2 3" xfId="1457"/>
    <cellStyle name="Currency 2 3 5 2 3" xfId="1458"/>
    <cellStyle name="Currency 2 3 5 2 3 2" xfId="1459"/>
    <cellStyle name="Currency 2 3 5 2 3 3" xfId="1460"/>
    <cellStyle name="Currency 2 3 5 2 4" xfId="1461"/>
    <cellStyle name="Currency 2 3 5 2 5" xfId="1462"/>
    <cellStyle name="Currency 2 3 5 2 6" xfId="1463"/>
    <cellStyle name="Currency 2 3 5 3" xfId="1464"/>
    <cellStyle name="Currency 2 3 5 3 2" xfId="1465"/>
    <cellStyle name="Currency 2 3 5 3 3" xfId="1466"/>
    <cellStyle name="Currency 2 3 5 4" xfId="1467"/>
    <cellStyle name="Currency 2 3 5 4 2" xfId="1468"/>
    <cellStyle name="Currency 2 3 5 4 3" xfId="1469"/>
    <cellStyle name="Currency 2 3 5 5" xfId="1470"/>
    <cellStyle name="Currency 2 3 5 6" xfId="1471"/>
    <cellStyle name="Currency 2 3 5 7" xfId="1472"/>
    <cellStyle name="Currency 2 3 6" xfId="1473"/>
    <cellStyle name="Currency 2 3 6 2" xfId="1474"/>
    <cellStyle name="Currency 2 3 6 2 2" xfId="1475"/>
    <cellStyle name="Currency 2 3 6 2 3" xfId="1476"/>
    <cellStyle name="Currency 2 3 6 3" xfId="1477"/>
    <cellStyle name="Currency 2 3 6 3 2" xfId="1478"/>
    <cellStyle name="Currency 2 3 6 3 3" xfId="1479"/>
    <cellStyle name="Currency 2 3 6 4" xfId="1480"/>
    <cellStyle name="Currency 2 3 6 5" xfId="1481"/>
    <cellStyle name="Currency 2 3 6 6" xfId="1482"/>
    <cellStyle name="Currency 2 3 7" xfId="1483"/>
    <cellStyle name="Currency 2 3 7 2" xfId="1484"/>
    <cellStyle name="Currency 2 3 7 3" xfId="1485"/>
    <cellStyle name="Currency 2 3 8" xfId="1486"/>
    <cellStyle name="Currency 2 3 8 2" xfId="1487"/>
    <cellStyle name="Currency 2 3 8 3" xfId="1488"/>
    <cellStyle name="Currency 2 3 9" xfId="1489"/>
    <cellStyle name="Currency 2 4" xfId="1490"/>
    <cellStyle name="Currency 2 4 2" xfId="1491"/>
    <cellStyle name="Currency 2 4 2 2" xfId="1492"/>
    <cellStyle name="Currency 2 4 2 3" xfId="1493"/>
    <cellStyle name="Currency 2 4 2 3 2" xfId="1494"/>
    <cellStyle name="Currency 2 4 2 3 2 2" xfId="1495"/>
    <cellStyle name="Currency 2 4 2 3 2 2 2" xfId="1496"/>
    <cellStyle name="Currency 2 4 2 3 2 2 3" xfId="1497"/>
    <cellStyle name="Currency 2 4 2 3 2 3" xfId="1498"/>
    <cellStyle name="Currency 2 4 2 3 2 3 2" xfId="1499"/>
    <cellStyle name="Currency 2 4 2 3 2 3 3" xfId="1500"/>
    <cellStyle name="Currency 2 4 2 3 2 4" xfId="1501"/>
    <cellStyle name="Currency 2 4 2 3 2 5" xfId="1502"/>
    <cellStyle name="Currency 2 4 2 3 2 6" xfId="1503"/>
    <cellStyle name="Currency 2 4 2 3 3" xfId="1504"/>
    <cellStyle name="Currency 2 4 2 3 3 2" xfId="1505"/>
    <cellStyle name="Currency 2 4 2 3 3 3" xfId="1506"/>
    <cellStyle name="Currency 2 4 2 3 4" xfId="1507"/>
    <cellStyle name="Currency 2 4 2 3 4 2" xfId="1508"/>
    <cellStyle name="Currency 2 4 2 3 4 3" xfId="1509"/>
    <cellStyle name="Currency 2 4 2 3 5" xfId="1510"/>
    <cellStyle name="Currency 2 4 2 3 6" xfId="1511"/>
    <cellStyle name="Currency 2 4 2 3 7" xfId="1512"/>
    <cellStyle name="Currency 2 4 2 4" xfId="1513"/>
    <cellStyle name="Currency 2 4 2 4 2" xfId="1514"/>
    <cellStyle name="Currency 2 4 2 4 2 2" xfId="1515"/>
    <cellStyle name="Currency 2 4 2 4 2 3" xfId="1516"/>
    <cellStyle name="Currency 2 4 2 4 3" xfId="1517"/>
    <cellStyle name="Currency 2 4 2 4 3 2" xfId="1518"/>
    <cellStyle name="Currency 2 4 2 4 3 3" xfId="1519"/>
    <cellStyle name="Currency 2 4 2 4 4" xfId="1520"/>
    <cellStyle name="Currency 2 4 2 4 5" xfId="1521"/>
    <cellStyle name="Currency 2 4 2 4 6" xfId="1522"/>
    <cellStyle name="Currency 2 4 2 5" xfId="1523"/>
    <cellStyle name="Currency 2 4 2 5 2" xfId="1524"/>
    <cellStyle name="Currency 2 4 2 5 3" xfId="1525"/>
    <cellStyle name="Currency 2 4 2 6" xfId="1526"/>
    <cellStyle name="Currency 2 4 2 6 2" xfId="1527"/>
    <cellStyle name="Currency 2 4 2 6 3" xfId="1528"/>
    <cellStyle name="Currency 2 4 2 7" xfId="1529"/>
    <cellStyle name="Currency 2 4 2 8" xfId="1530"/>
    <cellStyle name="Currency 2 4 3" xfId="1531"/>
    <cellStyle name="Currency 2 4 4" xfId="1532"/>
    <cellStyle name="Currency 2 4 4 2" xfId="1533"/>
    <cellStyle name="Currency 2 4 4 2 2" xfId="1534"/>
    <cellStyle name="Currency 2 4 4 2 2 2" xfId="1535"/>
    <cellStyle name="Currency 2 4 4 2 2 3" xfId="1536"/>
    <cellStyle name="Currency 2 4 4 2 3" xfId="1537"/>
    <cellStyle name="Currency 2 4 4 2 3 2" xfId="1538"/>
    <cellStyle name="Currency 2 4 4 2 3 3" xfId="1539"/>
    <cellStyle name="Currency 2 4 4 2 4" xfId="1540"/>
    <cellStyle name="Currency 2 4 4 2 5" xfId="1541"/>
    <cellStyle name="Currency 2 4 4 2 6" xfId="1542"/>
    <cellStyle name="Currency 2 4 4 3" xfId="1543"/>
    <cellStyle name="Currency 2 4 4 3 2" xfId="1544"/>
    <cellStyle name="Currency 2 4 4 3 3" xfId="1545"/>
    <cellStyle name="Currency 2 4 4 4" xfId="1546"/>
    <cellStyle name="Currency 2 4 4 4 2" xfId="1547"/>
    <cellStyle name="Currency 2 4 4 4 3" xfId="1548"/>
    <cellStyle name="Currency 2 4 4 5" xfId="1549"/>
    <cellStyle name="Currency 2 4 4 6" xfId="1550"/>
    <cellStyle name="Currency 2 4 4 7" xfId="1551"/>
    <cellStyle name="Currency 2 4 5" xfId="1552"/>
    <cellStyle name="Currency 2 4 5 2" xfId="1553"/>
    <cellStyle name="Currency 2 4 5 2 2" xfId="1554"/>
    <cellStyle name="Currency 2 4 5 2 3" xfId="1555"/>
    <cellStyle name="Currency 2 4 5 3" xfId="1556"/>
    <cellStyle name="Currency 2 4 5 3 2" xfId="1557"/>
    <cellStyle name="Currency 2 4 5 3 3" xfId="1558"/>
    <cellStyle name="Currency 2 4 5 4" xfId="1559"/>
    <cellStyle name="Currency 2 4 5 5" xfId="1560"/>
    <cellStyle name="Currency 2 4 5 6" xfId="1561"/>
    <cellStyle name="Currency 2 4 6" xfId="1562"/>
    <cellStyle name="Currency 2 4 6 2" xfId="1563"/>
    <cellStyle name="Currency 2 4 6 3" xfId="1564"/>
    <cellStyle name="Currency 2 4 7" xfId="1565"/>
    <cellStyle name="Currency 2 4 7 2" xfId="1566"/>
    <cellStyle name="Currency 2 4 7 3" xfId="1567"/>
    <cellStyle name="Currency 2 4 8" xfId="1568"/>
    <cellStyle name="Currency 2 4 9" xfId="1569"/>
    <cellStyle name="Currency 2 5" xfId="1570"/>
    <cellStyle name="Currency 2 5 2" xfId="1571"/>
    <cellStyle name="Currency 2 5 3" xfId="1572"/>
    <cellStyle name="Currency 2 5 3 2" xfId="1573"/>
    <cellStyle name="Currency 2 5 3 2 2" xfId="1574"/>
    <cellStyle name="Currency 2 5 3 2 2 2" xfId="1575"/>
    <cellStyle name="Currency 2 5 3 2 2 3" xfId="1576"/>
    <cellStyle name="Currency 2 5 3 2 3" xfId="1577"/>
    <cellStyle name="Currency 2 5 3 2 3 2" xfId="1578"/>
    <cellStyle name="Currency 2 5 3 2 3 3" xfId="1579"/>
    <cellStyle name="Currency 2 5 3 2 4" xfId="1580"/>
    <cellStyle name="Currency 2 5 3 2 5" xfId="1581"/>
    <cellStyle name="Currency 2 5 3 2 6" xfId="1582"/>
    <cellStyle name="Currency 2 5 3 3" xfId="1583"/>
    <cellStyle name="Currency 2 5 3 3 2" xfId="1584"/>
    <cellStyle name="Currency 2 5 3 3 3" xfId="1585"/>
    <cellStyle name="Currency 2 5 3 4" xfId="1586"/>
    <cellStyle name="Currency 2 5 3 4 2" xfId="1587"/>
    <cellStyle name="Currency 2 5 3 4 3" xfId="1588"/>
    <cellStyle name="Currency 2 5 3 5" xfId="1589"/>
    <cellStyle name="Currency 2 5 3 6" xfId="1590"/>
    <cellStyle name="Currency 2 5 3 7" xfId="1591"/>
    <cellStyle name="Currency 2 5 4" xfId="1592"/>
    <cellStyle name="Currency 2 5 4 2" xfId="1593"/>
    <cellStyle name="Currency 2 5 4 2 2" xfId="1594"/>
    <cellStyle name="Currency 2 5 4 2 3" xfId="1595"/>
    <cellStyle name="Currency 2 5 4 3" xfId="1596"/>
    <cellStyle name="Currency 2 5 4 3 2" xfId="1597"/>
    <cellStyle name="Currency 2 5 4 3 3" xfId="1598"/>
    <cellStyle name="Currency 2 5 4 4" xfId="1599"/>
    <cellStyle name="Currency 2 5 4 5" xfId="1600"/>
    <cellStyle name="Currency 2 5 4 6" xfId="1601"/>
    <cellStyle name="Currency 2 5 5" xfId="1602"/>
    <cellStyle name="Currency 2 5 5 2" xfId="1603"/>
    <cellStyle name="Currency 2 5 5 3" xfId="1604"/>
    <cellStyle name="Currency 2 5 6" xfId="1605"/>
    <cellStyle name="Currency 2 5 6 2" xfId="1606"/>
    <cellStyle name="Currency 2 5 6 3" xfId="1607"/>
    <cellStyle name="Currency 2 5 7" xfId="1608"/>
    <cellStyle name="Currency 2 5 8" xfId="1609"/>
    <cellStyle name="Currency 2 6" xfId="1610"/>
    <cellStyle name="Currency 2 7" xfId="1611"/>
    <cellStyle name="Currency 2 7 2" xfId="1612"/>
    <cellStyle name="Currency 2 7 2 2" xfId="1613"/>
    <cellStyle name="Currency 2 7 2 2 2" xfId="1614"/>
    <cellStyle name="Currency 2 7 2 2 3" xfId="1615"/>
    <cellStyle name="Currency 2 7 2 3" xfId="1616"/>
    <cellStyle name="Currency 2 7 2 3 2" xfId="1617"/>
    <cellStyle name="Currency 2 7 2 3 3" xfId="1618"/>
    <cellStyle name="Currency 2 7 2 4" xfId="1619"/>
    <cellStyle name="Currency 2 7 2 5" xfId="1620"/>
    <cellStyle name="Currency 2 7 2 6" xfId="1621"/>
    <cellStyle name="Currency 2 7 3" xfId="1622"/>
    <cellStyle name="Currency 2 7 3 2" xfId="1623"/>
    <cellStyle name="Currency 2 7 3 3" xfId="1624"/>
    <cellStyle name="Currency 2 7 4" xfId="1625"/>
    <cellStyle name="Currency 2 7 4 2" xfId="1626"/>
    <cellStyle name="Currency 2 7 4 3" xfId="1627"/>
    <cellStyle name="Currency 2 7 5" xfId="1628"/>
    <cellStyle name="Currency 2 7 6" xfId="1629"/>
    <cellStyle name="Currency 2 7 7" xfId="1630"/>
    <cellStyle name="Currency 2 8" xfId="1631"/>
    <cellStyle name="Currency 2 8 2" xfId="1632"/>
    <cellStyle name="Currency 2 8 2 2" xfId="1633"/>
    <cellStyle name="Currency 2 8 2 3" xfId="1634"/>
    <cellStyle name="Currency 2 8 3" xfId="1635"/>
    <cellStyle name="Currency 2 8 3 2" xfId="1636"/>
    <cellStyle name="Currency 2 8 3 3" xfId="1637"/>
    <cellStyle name="Currency 2 8 4" xfId="1638"/>
    <cellStyle name="Currency 2 8 5" xfId="1639"/>
    <cellStyle name="Currency 2 8 6" xfId="1640"/>
    <cellStyle name="Currency 2 9" xfId="1641"/>
    <cellStyle name="Currency 2 9 2" xfId="1642"/>
    <cellStyle name="Currency 2 9 3" xfId="1643"/>
    <cellStyle name="Currency 22" xfId="729"/>
    <cellStyle name="Currency 23" xfId="730"/>
    <cellStyle name="Currency 3" xfId="127"/>
    <cellStyle name="Currency 3 2" xfId="1644"/>
    <cellStyle name="Currency 3 3" xfId="1645"/>
    <cellStyle name="Currency 4" xfId="150"/>
    <cellStyle name="Currency 5" xfId="132"/>
    <cellStyle name="Currency 6" xfId="151"/>
    <cellStyle name="Currency 7" xfId="167"/>
    <cellStyle name="Currency 8" xfId="173"/>
    <cellStyle name="Currency 9" xfId="165"/>
    <cellStyle name="Currency0" xfId="703"/>
    <cellStyle name="Currency0 2" xfId="1646"/>
    <cellStyle name="Date" xfId="704"/>
    <cellStyle name="Date 2" xfId="1647"/>
    <cellStyle name="Date Short" xfId="36"/>
    <cellStyle name="Dezimal [0]_NEGS" xfId="705"/>
    <cellStyle name="Dezimal_NEGS" xfId="706"/>
    <cellStyle name="Enter Currency (0)" xfId="37"/>
    <cellStyle name="Enter Currency (2)" xfId="38"/>
    <cellStyle name="Enter Units (0)" xfId="39"/>
    <cellStyle name="Enter Units (1)" xfId="40"/>
    <cellStyle name="Enter Units (1) 2" xfId="284"/>
    <cellStyle name="Enter Units (2)" xfId="41"/>
    <cellStyle name="Entered" xfId="42"/>
    <cellStyle name="Explanatory Text" xfId="285"/>
    <cellStyle name="Explanatory Text 2" xfId="125"/>
    <cellStyle name="Fixed" xfId="707"/>
    <cellStyle name="Fixed 2" xfId="1648"/>
    <cellStyle name="Followed Hyperlink 2" xfId="708"/>
    <cellStyle name="Good" xfId="286"/>
    <cellStyle name="Good 2" xfId="126"/>
    <cellStyle name="Grey" xfId="43"/>
    <cellStyle name="ha" xfId="709"/>
    <cellStyle name="Header1" xfId="44"/>
    <cellStyle name="Header2" xfId="45"/>
    <cellStyle name="Heading 1" xfId="287"/>
    <cellStyle name="Heading 1 2" xfId="128"/>
    <cellStyle name="Heading 1 2 2" xfId="710"/>
    <cellStyle name="Heading 2" xfId="288"/>
    <cellStyle name="Heading 2 2" xfId="129"/>
    <cellStyle name="Heading 2 2 2" xfId="711"/>
    <cellStyle name="Heading 3" xfId="289"/>
    <cellStyle name="Heading 3 2" xfId="130"/>
    <cellStyle name="Heading 4" xfId="290"/>
    <cellStyle name="Heading 4 2" xfId="131"/>
    <cellStyle name="HEADINGS" xfId="46"/>
    <cellStyle name="HEADINGSTOP" xfId="47"/>
    <cellStyle name="hyper" xfId="343"/>
    <cellStyle name="Hyperlink 2" xfId="712"/>
    <cellStyle name="Input" xfId="291"/>
    <cellStyle name="Input [yellow]" xfId="48"/>
    <cellStyle name="Input [yellow] 2" xfId="1649"/>
    <cellStyle name="Input 10" xfId="168"/>
    <cellStyle name="Input 11" xfId="171"/>
    <cellStyle name="Input 12" xfId="215"/>
    <cellStyle name="Input 13" xfId="212"/>
    <cellStyle name="Input 14" xfId="217"/>
    <cellStyle name="Input 15" xfId="214"/>
    <cellStyle name="Input 16" xfId="216"/>
    <cellStyle name="Input 17" xfId="213"/>
    <cellStyle name="Input 18" xfId="218"/>
    <cellStyle name="Input 2" xfId="133"/>
    <cellStyle name="Input 3" xfId="118"/>
    <cellStyle name="Input 4" xfId="119"/>
    <cellStyle name="Input 5" xfId="117"/>
    <cellStyle name="Input 6" xfId="120"/>
    <cellStyle name="Input 7" xfId="172"/>
    <cellStyle name="Input 8" xfId="169"/>
    <cellStyle name="Input 9" xfId="170"/>
    <cellStyle name="Input_LSP HK SHIRT SD FALL 08 - CONCEPT CREATOR" xfId="413"/>
    <cellStyle name="Link Currency (0)" xfId="49"/>
    <cellStyle name="Link Currency (2)" xfId="50"/>
    <cellStyle name="Link Units (0)" xfId="51"/>
    <cellStyle name="Link Units (1)" xfId="52"/>
    <cellStyle name="Link Units (1) 2" xfId="292"/>
    <cellStyle name="Link Units (2)" xfId="53"/>
    <cellStyle name="Linked Cell" xfId="293"/>
    <cellStyle name="Linked Cell 2" xfId="136"/>
    <cellStyle name="Millares [0]_BRASIL (2)" xfId="54"/>
    <cellStyle name="Millares_5670-t123" xfId="55"/>
    <cellStyle name="Milliers [0]_!!!GO" xfId="56"/>
    <cellStyle name="Milliers_!!!GO" xfId="57"/>
    <cellStyle name="Moneda [0]_BRASIL (2)" xfId="58"/>
    <cellStyle name="Moneda_5670-t123" xfId="59"/>
    <cellStyle name="Monétaire [0]_!!!GO" xfId="60"/>
    <cellStyle name="Monétaire_!!!GO" xfId="61"/>
    <cellStyle name="Neutral" xfId="294"/>
    <cellStyle name="Neutral 2" xfId="137"/>
    <cellStyle name="Normal" xfId="0" builtinId="0"/>
    <cellStyle name="Normal - Style1" xfId="62"/>
    <cellStyle name="Normal - Style1 2" xfId="295"/>
    <cellStyle name="Normal - Style1 3" xfId="713"/>
    <cellStyle name="Normal 10" xfId="182"/>
    <cellStyle name="Normal 10 2" xfId="1650"/>
    <cellStyle name="Normal 10 3" xfId="1651"/>
    <cellStyle name="Normal 101" xfId="1652"/>
    <cellStyle name="Normal 11" xfId="183"/>
    <cellStyle name="Normal 11 2" xfId="1653"/>
    <cellStyle name="Normal 11 3" xfId="1654"/>
    <cellStyle name="Normal 12" xfId="184"/>
    <cellStyle name="Normal 12 2" xfId="1655"/>
    <cellStyle name="Normal 12 3" xfId="1656"/>
    <cellStyle name="Normal 13" xfId="186"/>
    <cellStyle name="Normal 13 2" xfId="326"/>
    <cellStyle name="Normal 13 2 2" xfId="375"/>
    <cellStyle name="Normal 13 2 2 2" xfId="538"/>
    <cellStyle name="Normal 13 2 2 2 2" xfId="685"/>
    <cellStyle name="Normal 13 2 2 3" xfId="613"/>
    <cellStyle name="Normal 13 2 3" xfId="502"/>
    <cellStyle name="Normal 13 2 3 2" xfId="649"/>
    <cellStyle name="Normal 13 2 4" xfId="577"/>
    <cellStyle name="Normal 13 2 5" xfId="1657"/>
    <cellStyle name="Normal 13 3" xfId="357"/>
    <cellStyle name="Normal 13 3 2" xfId="520"/>
    <cellStyle name="Normal 13 3 2 2" xfId="667"/>
    <cellStyle name="Normal 13 3 3" xfId="595"/>
    <cellStyle name="Normal 13 4" xfId="414"/>
    <cellStyle name="Normal 13 5" xfId="484"/>
    <cellStyle name="Normal 13 5 2" xfId="631"/>
    <cellStyle name="Normal 13 6" xfId="559"/>
    <cellStyle name="Normal 13 7" xfId="1658"/>
    <cellStyle name="Normal 14" xfId="189"/>
    <cellStyle name="Normal 14 2" xfId="327"/>
    <cellStyle name="Normal 14 2 2" xfId="376"/>
    <cellStyle name="Normal 14 2 2 2" xfId="539"/>
    <cellStyle name="Normal 14 2 2 2 2" xfId="686"/>
    <cellStyle name="Normal 14 2 2 3" xfId="614"/>
    <cellStyle name="Normal 14 2 3" xfId="503"/>
    <cellStyle name="Normal 14 2 3 2" xfId="650"/>
    <cellStyle name="Normal 14 2 4" xfId="578"/>
    <cellStyle name="Normal 14 2 5" xfId="1659"/>
    <cellStyle name="Normal 14 3" xfId="358"/>
    <cellStyle name="Normal 14 3 2" xfId="521"/>
    <cellStyle name="Normal 14 3 2 2" xfId="668"/>
    <cellStyle name="Normal 14 3 3" xfId="596"/>
    <cellStyle name="Normal 14 4" xfId="415"/>
    <cellStyle name="Normal 14 5" xfId="485"/>
    <cellStyle name="Normal 14 5 2" xfId="632"/>
    <cellStyle name="Normal 14 6" xfId="560"/>
    <cellStyle name="Normal 14 7" xfId="1660"/>
    <cellStyle name="Normal 15" xfId="190"/>
    <cellStyle name="Normal 15 2" xfId="328"/>
    <cellStyle name="Normal 15 2 2" xfId="377"/>
    <cellStyle name="Normal 15 2 2 2" xfId="540"/>
    <cellStyle name="Normal 15 2 2 2 2" xfId="687"/>
    <cellStyle name="Normal 15 2 2 3" xfId="615"/>
    <cellStyle name="Normal 15 2 3" xfId="504"/>
    <cellStyle name="Normal 15 2 3 2" xfId="651"/>
    <cellStyle name="Normal 15 2 4" xfId="579"/>
    <cellStyle name="Normal 15 2 5" xfId="1661"/>
    <cellStyle name="Normal 15 3" xfId="359"/>
    <cellStyle name="Normal 15 3 2" xfId="522"/>
    <cellStyle name="Normal 15 3 2 2" xfId="669"/>
    <cellStyle name="Normal 15 3 3" xfId="597"/>
    <cellStyle name="Normal 15 4" xfId="416"/>
    <cellStyle name="Normal 15 5" xfId="486"/>
    <cellStyle name="Normal 15 5 2" xfId="633"/>
    <cellStyle name="Normal 15 6" xfId="561"/>
    <cellStyle name="Normal 15 7" xfId="1662"/>
    <cellStyle name="Normal 155" xfId="1663"/>
    <cellStyle name="Normal 16" xfId="195"/>
    <cellStyle name="Normal 16 2" xfId="333"/>
    <cellStyle name="Normal 16 2 2" xfId="382"/>
    <cellStyle name="Normal 16 2 2 2" xfId="545"/>
    <cellStyle name="Normal 16 2 2 2 2" xfId="692"/>
    <cellStyle name="Normal 16 2 2 3" xfId="620"/>
    <cellStyle name="Normal 16 2 3" xfId="509"/>
    <cellStyle name="Normal 16 2 3 2" xfId="656"/>
    <cellStyle name="Normal 16 2 4" xfId="584"/>
    <cellStyle name="Normal 16 2 5" xfId="1664"/>
    <cellStyle name="Normal 16 3" xfId="364"/>
    <cellStyle name="Normal 16 3 2" xfId="527"/>
    <cellStyle name="Normal 16 3 2 2" xfId="674"/>
    <cellStyle name="Normal 16 3 3" xfId="602"/>
    <cellStyle name="Normal 16 4" xfId="417"/>
    <cellStyle name="Normal 16 5" xfId="491"/>
    <cellStyle name="Normal 16 5 2" xfId="638"/>
    <cellStyle name="Normal 16 6" xfId="566"/>
    <cellStyle name="Normal 16 7" xfId="1665"/>
    <cellStyle name="Normal 17" xfId="192"/>
    <cellStyle name="Normal 17 2" xfId="330"/>
    <cellStyle name="Normal 17 2 2" xfId="379"/>
    <cellStyle name="Normal 17 2 2 2" xfId="542"/>
    <cellStyle name="Normal 17 2 2 2 2" xfId="689"/>
    <cellStyle name="Normal 17 2 2 3" xfId="617"/>
    <cellStyle name="Normal 17 2 3" xfId="506"/>
    <cellStyle name="Normal 17 2 3 2" xfId="653"/>
    <cellStyle name="Normal 17 2 4" xfId="581"/>
    <cellStyle name="Normal 17 2 5" xfId="1666"/>
    <cellStyle name="Normal 17 3" xfId="361"/>
    <cellStyle name="Normal 17 3 2" xfId="524"/>
    <cellStyle name="Normal 17 3 2 2" xfId="671"/>
    <cellStyle name="Normal 17 3 3" xfId="599"/>
    <cellStyle name="Normal 17 4" xfId="418"/>
    <cellStyle name="Normal 17 5" xfId="488"/>
    <cellStyle name="Normal 17 5 2" xfId="635"/>
    <cellStyle name="Normal 17 6" xfId="563"/>
    <cellStyle name="Normal 17 7" xfId="1667"/>
    <cellStyle name="Normal 177" xfId="1668"/>
    <cellStyle name="Normal 179" xfId="1669"/>
    <cellStyle name="Normal 18" xfId="193"/>
    <cellStyle name="Normal 18 2" xfId="331"/>
    <cellStyle name="Normal 18 2 2" xfId="380"/>
    <cellStyle name="Normal 18 2 2 2" xfId="543"/>
    <cellStyle name="Normal 18 2 2 2 2" xfId="690"/>
    <cellStyle name="Normal 18 2 2 3" xfId="618"/>
    <cellStyle name="Normal 18 2 2 4" xfId="1670"/>
    <cellStyle name="Normal 18 2 3" xfId="507"/>
    <cellStyle name="Normal 18 2 3 2" xfId="654"/>
    <cellStyle name="Normal 18 2 4" xfId="582"/>
    <cellStyle name="Normal 18 2 5" xfId="1671"/>
    <cellStyle name="Normal 18 3" xfId="362"/>
    <cellStyle name="Normal 18 3 2" xfId="525"/>
    <cellStyle name="Normal 18 3 2 2" xfId="672"/>
    <cellStyle name="Normal 18 3 2 3" xfId="1672"/>
    <cellStyle name="Normal 18 3 3" xfId="600"/>
    <cellStyle name="Normal 18 3 4" xfId="1673"/>
    <cellStyle name="Normal 18 4" xfId="419"/>
    <cellStyle name="Normal 18 5" xfId="489"/>
    <cellStyle name="Normal 18 5 2" xfId="636"/>
    <cellStyle name="Normal 18 6" xfId="564"/>
    <cellStyle name="Normal 18 7" xfId="1674"/>
    <cellStyle name="Normal 181" xfId="1675"/>
    <cellStyle name="Normal 183" xfId="1676"/>
    <cellStyle name="Normal 185" xfId="1677"/>
    <cellStyle name="Normal 187" xfId="1678"/>
    <cellStyle name="Normal 189" xfId="1679"/>
    <cellStyle name="Normal 19" xfId="197"/>
    <cellStyle name="Normal 19 2" xfId="335"/>
    <cellStyle name="Normal 19 2 2" xfId="384"/>
    <cellStyle name="Normal 19 2 2 2" xfId="547"/>
    <cellStyle name="Normal 19 2 2 2 2" xfId="694"/>
    <cellStyle name="Normal 19 2 2 3" xfId="622"/>
    <cellStyle name="Normal 19 2 2 4" xfId="1680"/>
    <cellStyle name="Normal 19 2 3" xfId="511"/>
    <cellStyle name="Normal 19 2 3 2" xfId="658"/>
    <cellStyle name="Normal 19 2 4" xfId="586"/>
    <cellStyle name="Normal 19 2 5" xfId="1681"/>
    <cellStyle name="Normal 19 3" xfId="366"/>
    <cellStyle name="Normal 19 3 2" xfId="529"/>
    <cellStyle name="Normal 19 3 2 2" xfId="676"/>
    <cellStyle name="Normal 19 3 3" xfId="604"/>
    <cellStyle name="Normal 19 4" xfId="420"/>
    <cellStyle name="Normal 19 5" xfId="493"/>
    <cellStyle name="Normal 19 5 2" xfId="640"/>
    <cellStyle name="Normal 19 6" xfId="568"/>
    <cellStyle name="Normal 19 7" xfId="1682"/>
    <cellStyle name="Normal 191" xfId="1683"/>
    <cellStyle name="Normal 193" xfId="1684"/>
    <cellStyle name="Normal 195" xfId="1685"/>
    <cellStyle name="Normal 197" xfId="1686"/>
    <cellStyle name="Normal 199" xfId="1687"/>
    <cellStyle name="Normal 2" xfId="91"/>
    <cellStyle name="Normal 2 10" xfId="1688"/>
    <cellStyle name="Normal 2 11" xfId="1689"/>
    <cellStyle name="Normal 2 11 2" xfId="1690"/>
    <cellStyle name="Normal 2 11 2 2" xfId="1691"/>
    <cellStyle name="Normal 2 11 2 2 2" xfId="1692"/>
    <cellStyle name="Normal 2 11 2 2 3" xfId="1693"/>
    <cellStyle name="Normal 2 11 2 3" xfId="1694"/>
    <cellStyle name="Normal 2 11 2 3 2" xfId="1695"/>
    <cellStyle name="Normal 2 11 2 3 3" xfId="1696"/>
    <cellStyle name="Normal 2 11 2 4" xfId="1697"/>
    <cellStyle name="Normal 2 11 2 5" xfId="1698"/>
    <cellStyle name="Normal 2 11 2 6" xfId="1699"/>
    <cellStyle name="Normal 2 11 3" xfId="1700"/>
    <cellStyle name="Normal 2 11 3 2" xfId="1701"/>
    <cellStyle name="Normal 2 11 3 3" xfId="1702"/>
    <cellStyle name="Normal 2 11 4" xfId="1703"/>
    <cellStyle name="Normal 2 11 4 2" xfId="1704"/>
    <cellStyle name="Normal 2 11 4 3" xfId="1705"/>
    <cellStyle name="Normal 2 11 5" xfId="1706"/>
    <cellStyle name="Normal 2 11 6" xfId="1707"/>
    <cellStyle name="Normal 2 11 7" xfId="1708"/>
    <cellStyle name="Normal 2 12" xfId="1709"/>
    <cellStyle name="Normal 2 12 2" xfId="1710"/>
    <cellStyle name="Normal 2 12 2 2" xfId="1711"/>
    <cellStyle name="Normal 2 12 2 3" xfId="1712"/>
    <cellStyle name="Normal 2 12 3" xfId="1713"/>
    <cellStyle name="Normal 2 12 3 2" xfId="1714"/>
    <cellStyle name="Normal 2 12 3 3" xfId="1715"/>
    <cellStyle name="Normal 2 12 4" xfId="1716"/>
    <cellStyle name="Normal 2 12 5" xfId="1717"/>
    <cellStyle name="Normal 2 12 6" xfId="1718"/>
    <cellStyle name="Normal 2 13" xfId="1719"/>
    <cellStyle name="Normal 2 13 2" xfId="1720"/>
    <cellStyle name="Normal 2 13 3" xfId="1721"/>
    <cellStyle name="Normal 2 14" xfId="1722"/>
    <cellStyle name="Normal 2 14 2" xfId="1723"/>
    <cellStyle name="Normal 2 14 3" xfId="1724"/>
    <cellStyle name="Normal 2 15" xfId="1725"/>
    <cellStyle name="Normal 2 16" xfId="1726"/>
    <cellStyle name="Normal 2 2" xfId="392"/>
    <cellStyle name="Normal 2 2 2" xfId="1727"/>
    <cellStyle name="Normal 2 3" xfId="747"/>
    <cellStyle name="Normal 2 3 2" xfId="1728"/>
    <cellStyle name="Normal 2 4" xfId="945"/>
    <cellStyle name="Normal 2 5" xfId="1729"/>
    <cellStyle name="Normal 2 5 2" xfId="1730"/>
    <cellStyle name="Normal 2 6" xfId="1731"/>
    <cellStyle name="Normal 2 7" xfId="1732"/>
    <cellStyle name="Normal 2 7 10" xfId="1733"/>
    <cellStyle name="Normal 2 7 2" xfId="1734"/>
    <cellStyle name="Normal 2 7 2 2" xfId="1735"/>
    <cellStyle name="Normal 2 7 2 2 2" xfId="1736"/>
    <cellStyle name="Normal 2 7 2 2 3" xfId="1737"/>
    <cellStyle name="Normal 2 7 2 2 3 2" xfId="1738"/>
    <cellStyle name="Normal 2 7 2 2 3 2 2" xfId="1739"/>
    <cellStyle name="Normal 2 7 2 2 3 2 2 2" xfId="1740"/>
    <cellStyle name="Normal 2 7 2 2 3 2 2 3" xfId="1741"/>
    <cellStyle name="Normal 2 7 2 2 3 2 3" xfId="1742"/>
    <cellStyle name="Normal 2 7 2 2 3 2 3 2" xfId="1743"/>
    <cellStyle name="Normal 2 7 2 2 3 2 3 3" xfId="1744"/>
    <cellStyle name="Normal 2 7 2 2 3 2 4" xfId="1745"/>
    <cellStyle name="Normal 2 7 2 2 3 2 5" xfId="1746"/>
    <cellStyle name="Normal 2 7 2 2 3 2 6" xfId="1747"/>
    <cellStyle name="Normal 2 7 2 2 3 3" xfId="1748"/>
    <cellStyle name="Normal 2 7 2 2 3 3 2" xfId="1749"/>
    <cellStyle name="Normal 2 7 2 2 3 3 3" xfId="1750"/>
    <cellStyle name="Normal 2 7 2 2 3 4" xfId="1751"/>
    <cellStyle name="Normal 2 7 2 2 3 4 2" xfId="1752"/>
    <cellStyle name="Normal 2 7 2 2 3 4 3" xfId="1753"/>
    <cellStyle name="Normal 2 7 2 2 3 5" xfId="1754"/>
    <cellStyle name="Normal 2 7 2 2 3 6" xfId="1755"/>
    <cellStyle name="Normal 2 7 2 2 3 7" xfId="1756"/>
    <cellStyle name="Normal 2 7 2 2 4" xfId="1757"/>
    <cellStyle name="Normal 2 7 2 2 4 2" xfId="1758"/>
    <cellStyle name="Normal 2 7 2 2 4 2 2" xfId="1759"/>
    <cellStyle name="Normal 2 7 2 2 4 2 3" xfId="1760"/>
    <cellStyle name="Normal 2 7 2 2 4 3" xfId="1761"/>
    <cellStyle name="Normal 2 7 2 2 4 3 2" xfId="1762"/>
    <cellStyle name="Normal 2 7 2 2 4 3 3" xfId="1763"/>
    <cellStyle name="Normal 2 7 2 2 4 4" xfId="1764"/>
    <cellStyle name="Normal 2 7 2 2 4 5" xfId="1765"/>
    <cellStyle name="Normal 2 7 2 2 4 6" xfId="1766"/>
    <cellStyle name="Normal 2 7 2 2 5" xfId="1767"/>
    <cellStyle name="Normal 2 7 2 2 5 2" xfId="1768"/>
    <cellStyle name="Normal 2 7 2 2 5 3" xfId="1769"/>
    <cellStyle name="Normal 2 7 2 2 6" xfId="1770"/>
    <cellStyle name="Normal 2 7 2 2 6 2" xfId="1771"/>
    <cellStyle name="Normal 2 7 2 2 6 3" xfId="1772"/>
    <cellStyle name="Normal 2 7 2 2 7" xfId="1773"/>
    <cellStyle name="Normal 2 7 2 2 8" xfId="1774"/>
    <cellStyle name="Normal 2 7 2 3" xfId="1775"/>
    <cellStyle name="Normal 2 7 2 4" xfId="1776"/>
    <cellStyle name="Normal 2 7 2 4 2" xfId="1777"/>
    <cellStyle name="Normal 2 7 2 4 2 2" xfId="1778"/>
    <cellStyle name="Normal 2 7 2 4 2 2 2" xfId="1779"/>
    <cellStyle name="Normal 2 7 2 4 2 2 3" xfId="1780"/>
    <cellStyle name="Normal 2 7 2 4 2 3" xfId="1781"/>
    <cellStyle name="Normal 2 7 2 4 2 3 2" xfId="1782"/>
    <cellStyle name="Normal 2 7 2 4 2 3 3" xfId="1783"/>
    <cellStyle name="Normal 2 7 2 4 2 4" xfId="1784"/>
    <cellStyle name="Normal 2 7 2 4 2 5" xfId="1785"/>
    <cellStyle name="Normal 2 7 2 4 2 6" xfId="1786"/>
    <cellStyle name="Normal 2 7 2 4 3" xfId="1787"/>
    <cellStyle name="Normal 2 7 2 4 3 2" xfId="1788"/>
    <cellStyle name="Normal 2 7 2 4 3 3" xfId="1789"/>
    <cellStyle name="Normal 2 7 2 4 4" xfId="1790"/>
    <cellStyle name="Normal 2 7 2 4 4 2" xfId="1791"/>
    <cellStyle name="Normal 2 7 2 4 4 3" xfId="1792"/>
    <cellStyle name="Normal 2 7 2 4 5" xfId="1793"/>
    <cellStyle name="Normal 2 7 2 4 6" xfId="1794"/>
    <cellStyle name="Normal 2 7 2 4 7" xfId="1795"/>
    <cellStyle name="Normal 2 7 2 5" xfId="1796"/>
    <cellStyle name="Normal 2 7 2 5 2" xfId="1797"/>
    <cellStyle name="Normal 2 7 2 5 2 2" xfId="1798"/>
    <cellStyle name="Normal 2 7 2 5 2 3" xfId="1799"/>
    <cellStyle name="Normal 2 7 2 5 3" xfId="1800"/>
    <cellStyle name="Normal 2 7 2 5 3 2" xfId="1801"/>
    <cellStyle name="Normal 2 7 2 5 3 3" xfId="1802"/>
    <cellStyle name="Normal 2 7 2 5 4" xfId="1803"/>
    <cellStyle name="Normal 2 7 2 5 5" xfId="1804"/>
    <cellStyle name="Normal 2 7 2 5 6" xfId="1805"/>
    <cellStyle name="Normal 2 7 2 6" xfId="1806"/>
    <cellStyle name="Normal 2 7 2 6 2" xfId="1807"/>
    <cellStyle name="Normal 2 7 2 6 3" xfId="1808"/>
    <cellStyle name="Normal 2 7 2 7" xfId="1809"/>
    <cellStyle name="Normal 2 7 2 7 2" xfId="1810"/>
    <cellStyle name="Normal 2 7 2 7 3" xfId="1811"/>
    <cellStyle name="Normal 2 7 2 8" xfId="1812"/>
    <cellStyle name="Normal 2 7 2 9" xfId="1813"/>
    <cellStyle name="Normal 2 7 3" xfId="1814"/>
    <cellStyle name="Normal 2 7 3 2" xfId="1815"/>
    <cellStyle name="Normal 2 7 3 3" xfId="1816"/>
    <cellStyle name="Normal 2 7 3 3 2" xfId="1817"/>
    <cellStyle name="Normal 2 7 3 3 2 2" xfId="1818"/>
    <cellStyle name="Normal 2 7 3 3 2 2 2" xfId="1819"/>
    <cellStyle name="Normal 2 7 3 3 2 2 3" xfId="1820"/>
    <cellStyle name="Normal 2 7 3 3 2 3" xfId="1821"/>
    <cellStyle name="Normal 2 7 3 3 2 3 2" xfId="1822"/>
    <cellStyle name="Normal 2 7 3 3 2 3 3" xfId="1823"/>
    <cellStyle name="Normal 2 7 3 3 2 4" xfId="1824"/>
    <cellStyle name="Normal 2 7 3 3 2 5" xfId="1825"/>
    <cellStyle name="Normal 2 7 3 3 2 6" xfId="1826"/>
    <cellStyle name="Normal 2 7 3 3 3" xfId="1827"/>
    <cellStyle name="Normal 2 7 3 3 3 2" xfId="1828"/>
    <cellStyle name="Normal 2 7 3 3 3 3" xfId="1829"/>
    <cellStyle name="Normal 2 7 3 3 4" xfId="1830"/>
    <cellStyle name="Normal 2 7 3 3 4 2" xfId="1831"/>
    <cellStyle name="Normal 2 7 3 3 4 3" xfId="1832"/>
    <cellStyle name="Normal 2 7 3 3 5" xfId="1833"/>
    <cellStyle name="Normal 2 7 3 3 6" xfId="1834"/>
    <cellStyle name="Normal 2 7 3 3 7" xfId="1835"/>
    <cellStyle name="Normal 2 7 3 4" xfId="1836"/>
    <cellStyle name="Normal 2 7 3 4 2" xfId="1837"/>
    <cellStyle name="Normal 2 7 3 4 2 2" xfId="1838"/>
    <cellStyle name="Normal 2 7 3 4 2 3" xfId="1839"/>
    <cellStyle name="Normal 2 7 3 4 3" xfId="1840"/>
    <cellStyle name="Normal 2 7 3 4 3 2" xfId="1841"/>
    <cellStyle name="Normal 2 7 3 4 3 3" xfId="1842"/>
    <cellStyle name="Normal 2 7 3 4 4" xfId="1843"/>
    <cellStyle name="Normal 2 7 3 4 5" xfId="1844"/>
    <cellStyle name="Normal 2 7 3 4 6" xfId="1845"/>
    <cellStyle name="Normal 2 7 3 5" xfId="1846"/>
    <cellStyle name="Normal 2 7 3 5 2" xfId="1847"/>
    <cellStyle name="Normal 2 7 3 5 3" xfId="1848"/>
    <cellStyle name="Normal 2 7 3 6" xfId="1849"/>
    <cellStyle name="Normal 2 7 3 6 2" xfId="1850"/>
    <cellStyle name="Normal 2 7 3 6 3" xfId="1851"/>
    <cellStyle name="Normal 2 7 3 7" xfId="1852"/>
    <cellStyle name="Normal 2 7 3 8" xfId="1853"/>
    <cellStyle name="Normal 2 7 4" xfId="1854"/>
    <cellStyle name="Normal 2 7 5" xfId="1855"/>
    <cellStyle name="Normal 2 7 5 2" xfId="1856"/>
    <cellStyle name="Normal 2 7 5 2 2" xfId="1857"/>
    <cellStyle name="Normal 2 7 5 2 2 2" xfId="1858"/>
    <cellStyle name="Normal 2 7 5 2 2 3" xfId="1859"/>
    <cellStyle name="Normal 2 7 5 2 3" xfId="1860"/>
    <cellStyle name="Normal 2 7 5 2 3 2" xfId="1861"/>
    <cellStyle name="Normal 2 7 5 2 3 3" xfId="1862"/>
    <cellStyle name="Normal 2 7 5 2 4" xfId="1863"/>
    <cellStyle name="Normal 2 7 5 2 5" xfId="1864"/>
    <cellStyle name="Normal 2 7 5 2 6" xfId="1865"/>
    <cellStyle name="Normal 2 7 5 3" xfId="1866"/>
    <cellStyle name="Normal 2 7 5 3 2" xfId="1867"/>
    <cellStyle name="Normal 2 7 5 3 3" xfId="1868"/>
    <cellStyle name="Normal 2 7 5 4" xfId="1869"/>
    <cellStyle name="Normal 2 7 5 4 2" xfId="1870"/>
    <cellStyle name="Normal 2 7 5 4 3" xfId="1871"/>
    <cellStyle name="Normal 2 7 5 5" xfId="1872"/>
    <cellStyle name="Normal 2 7 5 6" xfId="1873"/>
    <cellStyle name="Normal 2 7 5 7" xfId="1874"/>
    <cellStyle name="Normal 2 7 6" xfId="1875"/>
    <cellStyle name="Normal 2 7 6 2" xfId="1876"/>
    <cellStyle name="Normal 2 7 6 2 2" xfId="1877"/>
    <cellStyle name="Normal 2 7 6 2 3" xfId="1878"/>
    <cellStyle name="Normal 2 7 6 3" xfId="1879"/>
    <cellStyle name="Normal 2 7 6 3 2" xfId="1880"/>
    <cellStyle name="Normal 2 7 6 3 3" xfId="1881"/>
    <cellStyle name="Normal 2 7 6 4" xfId="1882"/>
    <cellStyle name="Normal 2 7 6 5" xfId="1883"/>
    <cellStyle name="Normal 2 7 6 6" xfId="1884"/>
    <cellStyle name="Normal 2 7 7" xfId="1885"/>
    <cellStyle name="Normal 2 7 7 2" xfId="1886"/>
    <cellStyle name="Normal 2 7 7 3" xfId="1887"/>
    <cellStyle name="Normal 2 7 8" xfId="1888"/>
    <cellStyle name="Normal 2 7 8 2" xfId="1889"/>
    <cellStyle name="Normal 2 7 8 3" xfId="1890"/>
    <cellStyle name="Normal 2 7 9" xfId="1891"/>
    <cellStyle name="Normal 2 8" xfId="1892"/>
    <cellStyle name="Normal 2 8 2" xfId="1893"/>
    <cellStyle name="Normal 2 8 2 2" xfId="1894"/>
    <cellStyle name="Normal 2 8 2 3" xfId="1895"/>
    <cellStyle name="Normal 2 8 2 3 2" xfId="1896"/>
    <cellStyle name="Normal 2 8 2 3 2 2" xfId="1897"/>
    <cellStyle name="Normal 2 8 2 3 2 2 2" xfId="1898"/>
    <cellStyle name="Normal 2 8 2 3 2 2 3" xfId="1899"/>
    <cellStyle name="Normal 2 8 2 3 2 3" xfId="1900"/>
    <cellStyle name="Normal 2 8 2 3 2 3 2" xfId="1901"/>
    <cellStyle name="Normal 2 8 2 3 2 3 3" xfId="1902"/>
    <cellStyle name="Normal 2 8 2 3 2 4" xfId="1903"/>
    <cellStyle name="Normal 2 8 2 3 2 5" xfId="1904"/>
    <cellStyle name="Normal 2 8 2 3 2 6" xfId="1905"/>
    <cellStyle name="Normal 2 8 2 3 3" xfId="1906"/>
    <cellStyle name="Normal 2 8 2 3 3 2" xfId="1907"/>
    <cellStyle name="Normal 2 8 2 3 3 3" xfId="1908"/>
    <cellStyle name="Normal 2 8 2 3 4" xfId="1909"/>
    <cellStyle name="Normal 2 8 2 3 4 2" xfId="1910"/>
    <cellStyle name="Normal 2 8 2 3 4 3" xfId="1911"/>
    <cellStyle name="Normal 2 8 2 3 5" xfId="1912"/>
    <cellStyle name="Normal 2 8 2 3 6" xfId="1913"/>
    <cellStyle name="Normal 2 8 2 3 7" xfId="1914"/>
    <cellStyle name="Normal 2 8 2 4" xfId="1915"/>
    <cellStyle name="Normal 2 8 2 4 2" xfId="1916"/>
    <cellStyle name="Normal 2 8 2 4 2 2" xfId="1917"/>
    <cellStyle name="Normal 2 8 2 4 2 3" xfId="1918"/>
    <cellStyle name="Normal 2 8 2 4 3" xfId="1919"/>
    <cellStyle name="Normal 2 8 2 4 3 2" xfId="1920"/>
    <cellStyle name="Normal 2 8 2 4 3 3" xfId="1921"/>
    <cellStyle name="Normal 2 8 2 4 4" xfId="1922"/>
    <cellStyle name="Normal 2 8 2 4 5" xfId="1923"/>
    <cellStyle name="Normal 2 8 2 4 6" xfId="1924"/>
    <cellStyle name="Normal 2 8 2 5" xfId="1925"/>
    <cellStyle name="Normal 2 8 2 5 2" xfId="1926"/>
    <cellStyle name="Normal 2 8 2 5 3" xfId="1927"/>
    <cellStyle name="Normal 2 8 2 6" xfId="1928"/>
    <cellStyle name="Normal 2 8 2 6 2" xfId="1929"/>
    <cellStyle name="Normal 2 8 2 6 3" xfId="1930"/>
    <cellStyle name="Normal 2 8 2 7" xfId="1931"/>
    <cellStyle name="Normal 2 8 2 8" xfId="1932"/>
    <cellStyle name="Normal 2 8 3" xfId="1933"/>
    <cellStyle name="Normal 2 8 4" xfId="1934"/>
    <cellStyle name="Normal 2 8 4 2" xfId="1935"/>
    <cellStyle name="Normal 2 8 4 2 2" xfId="1936"/>
    <cellStyle name="Normal 2 8 4 2 2 2" xfId="1937"/>
    <cellStyle name="Normal 2 8 4 2 2 3" xfId="1938"/>
    <cellStyle name="Normal 2 8 4 2 3" xfId="1939"/>
    <cellStyle name="Normal 2 8 4 2 3 2" xfId="1940"/>
    <cellStyle name="Normal 2 8 4 2 3 3" xfId="1941"/>
    <cellStyle name="Normal 2 8 4 2 4" xfId="1942"/>
    <cellStyle name="Normal 2 8 4 2 5" xfId="1943"/>
    <cellStyle name="Normal 2 8 4 2 6" xfId="1944"/>
    <cellStyle name="Normal 2 8 4 3" xfId="1945"/>
    <cellStyle name="Normal 2 8 4 3 2" xfId="1946"/>
    <cellStyle name="Normal 2 8 4 3 3" xfId="1947"/>
    <cellStyle name="Normal 2 8 4 4" xfId="1948"/>
    <cellStyle name="Normal 2 8 4 4 2" xfId="1949"/>
    <cellStyle name="Normal 2 8 4 4 3" xfId="1950"/>
    <cellStyle name="Normal 2 8 4 5" xfId="1951"/>
    <cellStyle name="Normal 2 8 4 6" xfId="1952"/>
    <cellStyle name="Normal 2 8 4 7" xfId="1953"/>
    <cellStyle name="Normal 2 8 5" xfId="1954"/>
    <cellStyle name="Normal 2 8 5 2" xfId="1955"/>
    <cellStyle name="Normal 2 8 5 2 2" xfId="1956"/>
    <cellStyle name="Normal 2 8 5 2 3" xfId="1957"/>
    <cellStyle name="Normal 2 8 5 3" xfId="1958"/>
    <cellStyle name="Normal 2 8 5 3 2" xfId="1959"/>
    <cellStyle name="Normal 2 8 5 3 3" xfId="1960"/>
    <cellStyle name="Normal 2 8 5 4" xfId="1961"/>
    <cellStyle name="Normal 2 8 5 5" xfId="1962"/>
    <cellStyle name="Normal 2 8 5 6" xfId="1963"/>
    <cellStyle name="Normal 2 8 6" xfId="1964"/>
    <cellStyle name="Normal 2 8 6 2" xfId="1965"/>
    <cellStyle name="Normal 2 8 6 3" xfId="1966"/>
    <cellStyle name="Normal 2 8 7" xfId="1967"/>
    <cellStyle name="Normal 2 8 7 2" xfId="1968"/>
    <cellStyle name="Normal 2 8 7 3" xfId="1969"/>
    <cellStyle name="Normal 2 8 8" xfId="1970"/>
    <cellStyle name="Normal 2 8 9" xfId="1971"/>
    <cellStyle name="Normal 2 9" xfId="1972"/>
    <cellStyle name="Normal 2 9 2" xfId="1973"/>
    <cellStyle name="Normal 2 9 3" xfId="1974"/>
    <cellStyle name="Normal 2 9 3 2" xfId="1975"/>
    <cellStyle name="Normal 2 9 3 2 2" xfId="1976"/>
    <cellStyle name="Normal 2 9 3 2 2 2" xfId="1977"/>
    <cellStyle name="Normal 2 9 3 2 2 3" xfId="1978"/>
    <cellStyle name="Normal 2 9 3 2 3" xfId="1979"/>
    <cellStyle name="Normal 2 9 3 2 3 2" xfId="1980"/>
    <cellStyle name="Normal 2 9 3 2 3 3" xfId="1981"/>
    <cellStyle name="Normal 2 9 3 2 4" xfId="1982"/>
    <cellStyle name="Normal 2 9 3 2 5" xfId="1983"/>
    <cellStyle name="Normal 2 9 3 2 6" xfId="1984"/>
    <cellStyle name="Normal 2 9 3 3" xfId="1985"/>
    <cellStyle name="Normal 2 9 3 3 2" xfId="1986"/>
    <cellStyle name="Normal 2 9 3 3 3" xfId="1987"/>
    <cellStyle name="Normal 2 9 3 4" xfId="1988"/>
    <cellStyle name="Normal 2 9 3 4 2" xfId="1989"/>
    <cellStyle name="Normal 2 9 3 4 3" xfId="1990"/>
    <cellStyle name="Normal 2 9 3 5" xfId="1991"/>
    <cellStyle name="Normal 2 9 3 6" xfId="1992"/>
    <cellStyle name="Normal 2 9 3 7" xfId="1993"/>
    <cellStyle name="Normal 2 9 4" xfId="1994"/>
    <cellStyle name="Normal 2 9 4 2" xfId="1995"/>
    <cellStyle name="Normal 2 9 4 2 2" xfId="1996"/>
    <cellStyle name="Normal 2 9 4 2 3" xfId="1997"/>
    <cellStyle name="Normal 2 9 4 3" xfId="1998"/>
    <cellStyle name="Normal 2 9 4 3 2" xfId="1999"/>
    <cellStyle name="Normal 2 9 4 3 3" xfId="2000"/>
    <cellStyle name="Normal 2 9 4 4" xfId="2001"/>
    <cellStyle name="Normal 2 9 4 5" xfId="2002"/>
    <cellStyle name="Normal 2 9 4 6" xfId="2003"/>
    <cellStyle name="Normal 2 9 5" xfId="2004"/>
    <cellStyle name="Normal 2 9 5 2" xfId="2005"/>
    <cellStyle name="Normal 2 9 5 3" xfId="2006"/>
    <cellStyle name="Normal 2 9 6" xfId="2007"/>
    <cellStyle name="Normal 2 9 6 2" xfId="2008"/>
    <cellStyle name="Normal 2 9 6 3" xfId="2009"/>
    <cellStyle name="Normal 2 9 7" xfId="2010"/>
    <cellStyle name="Normal 2 9 8" xfId="2011"/>
    <cellStyle name="Normal 20" xfId="196"/>
    <cellStyle name="Normal 20 2" xfId="334"/>
    <cellStyle name="Normal 20 2 2" xfId="383"/>
    <cellStyle name="Normal 20 2 2 2" xfId="546"/>
    <cellStyle name="Normal 20 2 2 2 2" xfId="693"/>
    <cellStyle name="Normal 20 2 2 3" xfId="621"/>
    <cellStyle name="Normal 20 2 2 4" xfId="2012"/>
    <cellStyle name="Normal 20 2 3" xfId="510"/>
    <cellStyle name="Normal 20 2 3 2" xfId="657"/>
    <cellStyle name="Normal 20 2 4" xfId="585"/>
    <cellStyle name="Normal 20 2 5" xfId="2013"/>
    <cellStyle name="Normal 20 3" xfId="365"/>
    <cellStyle name="Normal 20 3 2" xfId="528"/>
    <cellStyle name="Normal 20 3 2 2" xfId="675"/>
    <cellStyle name="Normal 20 3 3" xfId="603"/>
    <cellStyle name="Normal 20 4" xfId="421"/>
    <cellStyle name="Normal 20 5" xfId="492"/>
    <cellStyle name="Normal 20 5 2" xfId="639"/>
    <cellStyle name="Normal 20 6" xfId="567"/>
    <cellStyle name="Normal 20 7" xfId="2014"/>
    <cellStyle name="Normal 201" xfId="2015"/>
    <cellStyle name="Normal 203" xfId="2016"/>
    <cellStyle name="Normal 206" xfId="2017"/>
    <cellStyle name="Normal 208" xfId="2018"/>
    <cellStyle name="Normal 21" xfId="191"/>
    <cellStyle name="Normal 21 2" xfId="329"/>
    <cellStyle name="Normal 21 2 2" xfId="378"/>
    <cellStyle name="Normal 21 2 2 2" xfId="541"/>
    <cellStyle name="Normal 21 2 2 2 2" xfId="688"/>
    <cellStyle name="Normal 21 2 2 3" xfId="616"/>
    <cellStyle name="Normal 21 2 3" xfId="505"/>
    <cellStyle name="Normal 21 2 3 2" xfId="652"/>
    <cellStyle name="Normal 21 2 4" xfId="580"/>
    <cellStyle name="Normal 21 3" xfId="360"/>
    <cellStyle name="Normal 21 3 2" xfId="523"/>
    <cellStyle name="Normal 21 3 2 2" xfId="670"/>
    <cellStyle name="Normal 21 3 3" xfId="598"/>
    <cellStyle name="Normal 21 4" xfId="422"/>
    <cellStyle name="Normal 21 5" xfId="487"/>
    <cellStyle name="Normal 21 5 2" xfId="634"/>
    <cellStyle name="Normal 21 6" xfId="562"/>
    <cellStyle name="Normal 21 7" xfId="2019"/>
    <cellStyle name="Normal 210" xfId="2020"/>
    <cellStyle name="Normal 212" xfId="2021"/>
    <cellStyle name="Normal 214" xfId="2022"/>
    <cellStyle name="Normal 216" xfId="2023"/>
    <cellStyle name="Normal 218" xfId="2024"/>
    <cellStyle name="Normal 22" xfId="185"/>
    <cellStyle name="Normal 22 2" xfId="325"/>
    <cellStyle name="Normal 22 2 2" xfId="374"/>
    <cellStyle name="Normal 22 2 2 2" xfId="537"/>
    <cellStyle name="Normal 22 2 2 2 2" xfId="684"/>
    <cellStyle name="Normal 22 2 2 3" xfId="612"/>
    <cellStyle name="Normal 22 2 3" xfId="501"/>
    <cellStyle name="Normal 22 2 3 2" xfId="648"/>
    <cellStyle name="Normal 22 2 4" xfId="576"/>
    <cellStyle name="Normal 22 3" xfId="356"/>
    <cellStyle name="Normal 22 3 2" xfId="519"/>
    <cellStyle name="Normal 22 3 2 2" xfId="666"/>
    <cellStyle name="Normal 22 3 3" xfId="594"/>
    <cellStyle name="Normal 22 4" xfId="423"/>
    <cellStyle name="Normal 22 5" xfId="483"/>
    <cellStyle name="Normal 22 5 2" xfId="630"/>
    <cellStyle name="Normal 22 6" xfId="558"/>
    <cellStyle name="Normal 22 7" xfId="2025"/>
    <cellStyle name="Normal 220" xfId="2026"/>
    <cellStyle name="Normal 222" xfId="2027"/>
    <cellStyle name="Normal 224" xfId="2028"/>
    <cellStyle name="Normal 226" xfId="2029"/>
    <cellStyle name="Normal 228" xfId="2030"/>
    <cellStyle name="Normal 23" xfId="194"/>
    <cellStyle name="Normal 23 2" xfId="332"/>
    <cellStyle name="Normal 23 2 2" xfId="381"/>
    <cellStyle name="Normal 23 2 2 2" xfId="544"/>
    <cellStyle name="Normal 23 2 2 2 2" xfId="691"/>
    <cellStyle name="Normal 23 2 2 3" xfId="619"/>
    <cellStyle name="Normal 23 2 3" xfId="508"/>
    <cellStyle name="Normal 23 2 3 2" xfId="655"/>
    <cellStyle name="Normal 23 2 4" xfId="583"/>
    <cellStyle name="Normal 23 2 5" xfId="2031"/>
    <cellStyle name="Normal 23 3" xfId="363"/>
    <cellStyle name="Normal 23 3 2" xfId="526"/>
    <cellStyle name="Normal 23 3 2 2" xfId="673"/>
    <cellStyle name="Normal 23 3 3" xfId="601"/>
    <cellStyle name="Normal 23 4" xfId="424"/>
    <cellStyle name="Normal 23 5" xfId="490"/>
    <cellStyle name="Normal 23 5 2" xfId="637"/>
    <cellStyle name="Normal 23 6" xfId="565"/>
    <cellStyle name="Normal 23 7" xfId="2032"/>
    <cellStyle name="Normal 24" xfId="198"/>
    <cellStyle name="Normal 24 2" xfId="336"/>
    <cellStyle name="Normal 24 2 2" xfId="385"/>
    <cellStyle name="Normal 24 2 2 2" xfId="548"/>
    <cellStyle name="Normal 24 2 2 2 2" xfId="695"/>
    <cellStyle name="Normal 24 2 2 3" xfId="623"/>
    <cellStyle name="Normal 24 2 3" xfId="512"/>
    <cellStyle name="Normal 24 2 3 2" xfId="659"/>
    <cellStyle name="Normal 24 2 4" xfId="587"/>
    <cellStyle name="Normal 24 2 5" xfId="2033"/>
    <cellStyle name="Normal 24 3" xfId="367"/>
    <cellStyle name="Normal 24 3 2" xfId="530"/>
    <cellStyle name="Normal 24 3 2 2" xfId="677"/>
    <cellStyle name="Normal 24 3 3" xfId="605"/>
    <cellStyle name="Normal 24 4" xfId="425"/>
    <cellStyle name="Normal 24 5" xfId="494"/>
    <cellStyle name="Normal 24 5 2" xfId="641"/>
    <cellStyle name="Normal 24 6" xfId="569"/>
    <cellStyle name="Normal 24 7" xfId="2034"/>
    <cellStyle name="Normal 25" xfId="199"/>
    <cellStyle name="Normal 25 2" xfId="337"/>
    <cellStyle name="Normal 25 2 2" xfId="386"/>
    <cellStyle name="Normal 25 2 2 2" xfId="549"/>
    <cellStyle name="Normal 25 2 2 2 2" xfId="696"/>
    <cellStyle name="Normal 25 2 2 3" xfId="624"/>
    <cellStyle name="Normal 25 2 3" xfId="513"/>
    <cellStyle name="Normal 25 2 3 2" xfId="660"/>
    <cellStyle name="Normal 25 2 4" xfId="588"/>
    <cellStyle name="Normal 25 2 5" xfId="2035"/>
    <cellStyle name="Normal 25 3" xfId="368"/>
    <cellStyle name="Normal 25 3 2" xfId="531"/>
    <cellStyle name="Normal 25 3 2 2" xfId="678"/>
    <cellStyle name="Normal 25 3 3" xfId="606"/>
    <cellStyle name="Normal 25 4" xfId="426"/>
    <cellStyle name="Normal 25 5" xfId="495"/>
    <cellStyle name="Normal 25 5 2" xfId="642"/>
    <cellStyle name="Normal 25 6" xfId="570"/>
    <cellStyle name="Normal 25 7" xfId="2036"/>
    <cellStyle name="Normal 26" xfId="200"/>
    <cellStyle name="Normal 26 2" xfId="2037"/>
    <cellStyle name="Normal 26 3" xfId="2038"/>
    <cellStyle name="Normal 27" xfId="228"/>
    <cellStyle name="Normal 28" xfId="229"/>
    <cellStyle name="Normal 28 2" xfId="2039"/>
    <cellStyle name="Normal 28 3" xfId="2040"/>
    <cellStyle name="Normal 29" xfId="231"/>
    <cellStyle name="Normal 29 2" xfId="2041"/>
    <cellStyle name="Normal 29 3" xfId="2042"/>
    <cellStyle name="Normal 3" xfId="149"/>
    <cellStyle name="Normal 3 2" xfId="2043"/>
    <cellStyle name="Normal 3 3" xfId="2044"/>
    <cellStyle name="Normal 30" xfId="232"/>
    <cellStyle name="Normal 30 2" xfId="2045"/>
    <cellStyle name="Normal 30 3" xfId="2046"/>
    <cellStyle name="Normal 31" xfId="233"/>
    <cellStyle name="Normal 31 2" xfId="2047"/>
    <cellStyle name="Normal 31 3" xfId="2048"/>
    <cellStyle name="Normal 32" xfId="234"/>
    <cellStyle name="Normal 4" xfId="156"/>
    <cellStyle name="Normal 4 2" xfId="2049"/>
    <cellStyle name="Normal 4 3" xfId="2050"/>
    <cellStyle name="Normal 5" xfId="157"/>
    <cellStyle name="Normal 5 2" xfId="2051"/>
    <cellStyle name="Normal 5 3" xfId="2052"/>
    <cellStyle name="Normal 6" xfId="158"/>
    <cellStyle name="Normal 6 2" xfId="2053"/>
    <cellStyle name="Normal 6 3" xfId="2054"/>
    <cellStyle name="Normal 7" xfId="159"/>
    <cellStyle name="Normal 7 2" xfId="2055"/>
    <cellStyle name="Normal 7 3" xfId="2056"/>
    <cellStyle name="Normal 73" xfId="798"/>
    <cellStyle name="Normal 73 4" xfId="944"/>
    <cellStyle name="Normal 8" xfId="180"/>
    <cellStyle name="Normal 8 2" xfId="2057"/>
    <cellStyle name="Normal 8 3" xfId="2058"/>
    <cellStyle name="Normal 9" xfId="181"/>
    <cellStyle name="Normal 9 2" xfId="2059"/>
    <cellStyle name="Normal 9 3" xfId="2060"/>
    <cellStyle name="Normal 93" xfId="2061"/>
    <cellStyle name="Normal_MASTER FILE PER D - V - COO_LSPKORWTWFA'08031408-NAMYANG 2_LSP KOREA WTW" xfId="2"/>
    <cellStyle name="Normale_LSCO0697" xfId="63"/>
    <cellStyle name="Note" xfId="296"/>
    <cellStyle name="Note 2" xfId="138"/>
    <cellStyle name="Note 2 2" xfId="714"/>
    <cellStyle name="Note 3" xfId="428"/>
    <cellStyle name="Note 4" xfId="427"/>
    <cellStyle name="Œ…‹æØ‚è [0.00]_Region Orders (2)" xfId="64"/>
    <cellStyle name="Œ…‹æØ‚è_Region Orders (2)" xfId="65"/>
    <cellStyle name="Output" xfId="298"/>
    <cellStyle name="Output 2" xfId="140"/>
    <cellStyle name="ParaBirimi_Sayfa1" xfId="141"/>
    <cellStyle name="per.style" xfId="66"/>
    <cellStyle name="Percent" xfId="2062"/>
    <cellStyle name="Percent [0]" xfId="68"/>
    <cellStyle name="Percent [0] 2" xfId="300"/>
    <cellStyle name="Percent [00]" xfId="69"/>
    <cellStyle name="Percent [00] 2" xfId="301"/>
    <cellStyle name="Percent [2]" xfId="70"/>
    <cellStyle name="Percent [2] 2" xfId="302"/>
    <cellStyle name="Percent 10" xfId="160"/>
    <cellStyle name="Percent 10 2" xfId="946"/>
    <cellStyle name="Percent 100" xfId="731"/>
    <cellStyle name="Percent 11" xfId="179"/>
    <cellStyle name="Percent 12" xfId="223"/>
    <cellStyle name="Percent 127" xfId="804"/>
    <cellStyle name="Percent 127 3" xfId="942"/>
    <cellStyle name="Percent 13" xfId="201"/>
    <cellStyle name="Percent 14" xfId="226"/>
    <cellStyle name="Percent 15" xfId="203"/>
    <cellStyle name="Percent 16" xfId="227"/>
    <cellStyle name="Percent 17" xfId="202"/>
    <cellStyle name="Percent 18" xfId="230"/>
    <cellStyle name="Percent 2" xfId="142"/>
    <cellStyle name="Percent 2 2" xfId="2063"/>
    <cellStyle name="Percent 20" xfId="732"/>
    <cellStyle name="Percent 21" xfId="733"/>
    <cellStyle name="Percent 3" xfId="154"/>
    <cellStyle name="Percent 4" xfId="139"/>
    <cellStyle name="Percent 5" xfId="155"/>
    <cellStyle name="Percent 6" xfId="143"/>
    <cellStyle name="Percent 7" xfId="177"/>
    <cellStyle name="Percent 8" xfId="161"/>
    <cellStyle name="Percent 9" xfId="178"/>
    <cellStyle name="Percent_LSP INDO SHIRT SD SPRING'11 - NORWEST" xfId="303"/>
    <cellStyle name="PrePop Currency (0)" xfId="71"/>
    <cellStyle name="PrePop Currency (2)" xfId="72"/>
    <cellStyle name="PrePop Units (0)" xfId="73"/>
    <cellStyle name="PrePop Units (1)" xfId="74"/>
    <cellStyle name="PrePop Units (1) 2" xfId="305"/>
    <cellStyle name="PrePop Units (2)" xfId="75"/>
    <cellStyle name="pricing" xfId="76"/>
    <cellStyle name="pricing 2" xfId="2064"/>
    <cellStyle name="PSChar" xfId="77"/>
    <cellStyle name="PSHeading" xfId="78"/>
    <cellStyle name="regstoresfromspecstores" xfId="79"/>
    <cellStyle name="RevList" xfId="80"/>
    <cellStyle name="SHADEDSTORES" xfId="81"/>
    <cellStyle name="specstores" xfId="82"/>
    <cellStyle name="Standard_NEGS" xfId="715"/>
    <cellStyle name="Subtotal" xfId="83"/>
    <cellStyle name="Text Indent A" xfId="84"/>
    <cellStyle name="Text Indent B" xfId="85"/>
    <cellStyle name="Text Indent B 2" xfId="306"/>
    <cellStyle name="Text Indent C" xfId="86"/>
    <cellStyle name="Text Indent C 2" xfId="307"/>
    <cellStyle name="Title" xfId="308"/>
    <cellStyle name="Title 2" xfId="144"/>
    <cellStyle name="Total" xfId="309"/>
    <cellStyle name="Total 2" xfId="145"/>
    <cellStyle name="Total 2 2" xfId="716"/>
    <cellStyle name="Virgül_Sayfa1" xfId="146"/>
    <cellStyle name="Warning Text" xfId="310"/>
    <cellStyle name="Warning Text 2" xfId="147"/>
    <cellStyle name="똿뗦먛귟 [0.00]_PRODUCT DETAIL Q1" xfId="717"/>
    <cellStyle name="똿뗦먛귟_PRODUCT DETAIL Q1" xfId="718"/>
    <cellStyle name="믅됞 [0.00]_PRODUCT DETAIL Q1" xfId="719"/>
    <cellStyle name="믅됞_PRODUCT DETAIL Q1" xfId="720"/>
    <cellStyle name="백분율 2" xfId="3"/>
    <cellStyle name="백분율 2 2" xfId="235"/>
    <cellStyle name="백분율 2 2 2" xfId="434"/>
    <cellStyle name="백분율 2 2 2 2" xfId="941"/>
    <cellStyle name="백분율 2 3" xfId="435"/>
    <cellStyle name="백분율 2 3 2" xfId="837"/>
    <cellStyle name="백분율 2 4" xfId="735"/>
    <cellStyle name="백분율 2 5" xfId="2065"/>
    <cellStyle name="백분율 3" xfId="67"/>
    <cellStyle name="백분율 4" xfId="311"/>
    <cellStyle name="백분율 5" xfId="734"/>
    <cellStyle name="백분율 6" xfId="939"/>
    <cellStyle name="백분율 7" xfId="951"/>
    <cellStyle name="뷭?_BOOKSHIP" xfId="721"/>
    <cellStyle name="쉼표 [0] 2" xfId="89"/>
    <cellStyle name="쉼표 [0] 2 2" xfId="323"/>
    <cellStyle name="쉼표 [0] 2 2 2" xfId="372"/>
    <cellStyle name="쉼표 [0] 2 2 2 2" xfId="535"/>
    <cellStyle name="쉼표 [0] 2 2 2 2 2" xfId="682"/>
    <cellStyle name="쉼표 [0] 2 2 2 3" xfId="610"/>
    <cellStyle name="쉼표 [0] 2 2 3" xfId="448"/>
    <cellStyle name="쉼표 [0] 2 2 4" xfId="499"/>
    <cellStyle name="쉼표 [0] 2 2 4 2" xfId="646"/>
    <cellStyle name="쉼표 [0] 2 2 5" xfId="574"/>
    <cellStyle name="쉼표 [0] 2 3" xfId="354"/>
    <cellStyle name="쉼표 [0] 2 3 2" xfId="517"/>
    <cellStyle name="쉼표 [0] 2 3 2 2" xfId="664"/>
    <cellStyle name="쉼표 [0] 2 3 3" xfId="592"/>
    <cellStyle name="쉼표 [0] 2 4" xfId="447"/>
    <cellStyle name="쉼표 [0] 2 5" xfId="481"/>
    <cellStyle name="쉼표 [0] 2 5 2" xfId="628"/>
    <cellStyle name="쉼표 [0] 2 6" xfId="556"/>
    <cellStyle name="쉼표 [0] 2 7" xfId="2066"/>
    <cellStyle name="쉼표 [0] 3" xfId="320"/>
    <cellStyle name="쉼표 [0] 3 2" xfId="2067"/>
    <cellStyle name="쉼표 [0] 4" xfId="351"/>
    <cellStyle name="쉼표 [0] 5" xfId="472"/>
    <cellStyle name="쉼표 [0] 6" xfId="478"/>
    <cellStyle name="쉼표 [0] 7" xfId="553"/>
    <cellStyle name="쉼표 [0] 8" xfId="5"/>
    <cellStyle name="쉼표 10" xfId="299"/>
    <cellStyle name="쉼표 100" xfId="737"/>
    <cellStyle name="쉼표 101" xfId="817"/>
    <cellStyle name="쉼표 102" xfId="816"/>
    <cellStyle name="쉼표 103" xfId="813"/>
    <cellStyle name="쉼표 104" xfId="815"/>
    <cellStyle name="쉼표 105" xfId="818"/>
    <cellStyle name="쉼표 106" xfId="814"/>
    <cellStyle name="쉼표 107" xfId="812"/>
    <cellStyle name="쉼표 108" xfId="820"/>
    <cellStyle name="쉼표 109" xfId="821"/>
    <cellStyle name="쉼표 11" xfId="316"/>
    <cellStyle name="쉼표 110" xfId="823"/>
    <cellStyle name="쉼표 111" xfId="822"/>
    <cellStyle name="쉼표 112" xfId="825"/>
    <cellStyle name="쉼표 113" xfId="830"/>
    <cellStyle name="쉼표 114" xfId="827"/>
    <cellStyle name="쉼표 115" xfId="826"/>
    <cellStyle name="쉼표 116" xfId="824"/>
    <cellStyle name="쉼표 117" xfId="829"/>
    <cellStyle name="쉼표 118" xfId="828"/>
    <cellStyle name="쉼표 119" xfId="832"/>
    <cellStyle name="쉼표 12" xfId="304"/>
    <cellStyle name="쉼표 120" xfId="831"/>
    <cellStyle name="쉼표 121" xfId="834"/>
    <cellStyle name="쉼표 122" xfId="836"/>
    <cellStyle name="쉼표 123" xfId="835"/>
    <cellStyle name="쉼표 124" xfId="833"/>
    <cellStyle name="쉼표 125" xfId="838"/>
    <cellStyle name="쉼표 126" xfId="839"/>
    <cellStyle name="쉼표 127" xfId="840"/>
    <cellStyle name="쉼표 128" xfId="841"/>
    <cellStyle name="쉼표 129" xfId="842"/>
    <cellStyle name="쉼표 13" xfId="319"/>
    <cellStyle name="쉼표 130" xfId="843"/>
    <cellStyle name="쉼표 131" xfId="844"/>
    <cellStyle name="쉼표 132" xfId="845"/>
    <cellStyle name="쉼표 133" xfId="847"/>
    <cellStyle name="쉼표 134" xfId="846"/>
    <cellStyle name="쉼표 135" xfId="849"/>
    <cellStyle name="쉼표 136" xfId="852"/>
    <cellStyle name="쉼표 137" xfId="848"/>
    <cellStyle name="쉼표 138" xfId="850"/>
    <cellStyle name="쉼표 139" xfId="858"/>
    <cellStyle name="쉼표 14" xfId="338"/>
    <cellStyle name="쉼표 140" xfId="860"/>
    <cellStyle name="쉼표 141" xfId="854"/>
    <cellStyle name="쉼표 142" xfId="857"/>
    <cellStyle name="쉼표 143" xfId="851"/>
    <cellStyle name="쉼표 144" xfId="861"/>
    <cellStyle name="쉼표 145" xfId="859"/>
    <cellStyle name="쉼표 146" xfId="856"/>
    <cellStyle name="쉼표 147" xfId="862"/>
    <cellStyle name="쉼표 148" xfId="853"/>
    <cellStyle name="쉼표 149" xfId="863"/>
    <cellStyle name="쉼표 15" xfId="342"/>
    <cellStyle name="쉼표 150" xfId="855"/>
    <cellStyle name="쉼표 151" xfId="864"/>
    <cellStyle name="쉼표 152" xfId="865"/>
    <cellStyle name="쉼표 153" xfId="866"/>
    <cellStyle name="쉼표 154" xfId="867"/>
    <cellStyle name="쉼표 155" xfId="868"/>
    <cellStyle name="쉼표 156" xfId="869"/>
    <cellStyle name="쉼표 157" xfId="870"/>
    <cellStyle name="쉼표 158" xfId="871"/>
    <cellStyle name="쉼표 159" xfId="872"/>
    <cellStyle name="쉼표 16" xfId="344"/>
    <cellStyle name="쉼표 160" xfId="873"/>
    <cellStyle name="쉼표 161" xfId="874"/>
    <cellStyle name="쉼표 162" xfId="875"/>
    <cellStyle name="쉼표 163" xfId="876"/>
    <cellStyle name="쉼표 164" xfId="877"/>
    <cellStyle name="쉼표 165" xfId="880"/>
    <cellStyle name="쉼표 166" xfId="879"/>
    <cellStyle name="쉼표 167" xfId="882"/>
    <cellStyle name="쉼표 168" xfId="885"/>
    <cellStyle name="쉼표 169" xfId="883"/>
    <cellStyle name="쉼표 17" xfId="341"/>
    <cellStyle name="쉼표 170" xfId="886"/>
    <cellStyle name="쉼표 171" xfId="881"/>
    <cellStyle name="쉼표 172" xfId="890"/>
    <cellStyle name="쉼표 173" xfId="892"/>
    <cellStyle name="쉼표 174" xfId="891"/>
    <cellStyle name="쉼표 175" xfId="888"/>
    <cellStyle name="쉼표 176" xfId="887"/>
    <cellStyle name="쉼표 177" xfId="884"/>
    <cellStyle name="쉼표 178" xfId="889"/>
    <cellStyle name="쉼표 179" xfId="894"/>
    <cellStyle name="쉼표 18" xfId="345"/>
    <cellStyle name="쉼표 180" xfId="902"/>
    <cellStyle name="쉼표 181" xfId="905"/>
    <cellStyle name="쉼표 182" xfId="898"/>
    <cellStyle name="쉼표 183" xfId="903"/>
    <cellStyle name="쉼표 184" xfId="910"/>
    <cellStyle name="쉼표 185" xfId="897"/>
    <cellStyle name="쉼표 186" xfId="895"/>
    <cellStyle name="쉼표 187" xfId="896"/>
    <cellStyle name="쉼표 188" xfId="909"/>
    <cellStyle name="쉼표 189" xfId="908"/>
    <cellStyle name="쉼표 19" xfId="340"/>
    <cellStyle name="쉼표 190" xfId="907"/>
    <cellStyle name="쉼표 191" xfId="901"/>
    <cellStyle name="쉼표 192" xfId="912"/>
    <cellStyle name="쉼표 193" xfId="913"/>
    <cellStyle name="쉼표 194" xfId="914"/>
    <cellStyle name="쉼표 195" xfId="915"/>
    <cellStyle name="쉼표 196" xfId="916"/>
    <cellStyle name="쉼표 197" xfId="917"/>
    <cellStyle name="쉼표 198" xfId="893"/>
    <cellStyle name="쉼표 199" xfId="911"/>
    <cellStyle name="쉼표 2" xfId="6"/>
    <cellStyle name="쉼표 2 2" xfId="238"/>
    <cellStyle name="쉼표 2 3" xfId="237"/>
    <cellStyle name="쉼표 2 3 2" xfId="450"/>
    <cellStyle name="쉼표 2 3 3" xfId="449"/>
    <cellStyle name="쉼표 2 4" xfId="2068"/>
    <cellStyle name="쉼표 20" xfId="346"/>
    <cellStyle name="쉼표 200" xfId="904"/>
    <cellStyle name="쉼표 201" xfId="919"/>
    <cellStyle name="쉼표 202" xfId="900"/>
    <cellStyle name="쉼표 203" xfId="918"/>
    <cellStyle name="쉼표 204" xfId="899"/>
    <cellStyle name="쉼표 205" xfId="906"/>
    <cellStyle name="쉼표 206" xfId="920"/>
    <cellStyle name="쉼표 207" xfId="921"/>
    <cellStyle name="쉼표 208" xfId="922"/>
    <cellStyle name="쉼표 209" xfId="923"/>
    <cellStyle name="쉼표 21" xfId="339"/>
    <cellStyle name="쉼표 210" xfId="924"/>
    <cellStyle name="쉼표 211" xfId="929"/>
    <cellStyle name="쉼표 212" xfId="934"/>
    <cellStyle name="쉼표 213" xfId="932"/>
    <cellStyle name="쉼표 214" xfId="930"/>
    <cellStyle name="쉼표 215" xfId="927"/>
    <cellStyle name="쉼표 216" xfId="931"/>
    <cellStyle name="쉼표 217" xfId="926"/>
    <cellStyle name="쉼표 218" xfId="925"/>
    <cellStyle name="쉼표 219" xfId="935"/>
    <cellStyle name="쉼표 22" xfId="350"/>
    <cellStyle name="쉼표 220" xfId="928"/>
    <cellStyle name="쉼표 221" xfId="933"/>
    <cellStyle name="쉼표 222" xfId="937"/>
    <cellStyle name="쉼표 223" xfId="936"/>
    <cellStyle name="쉼표 224" xfId="947"/>
    <cellStyle name="쉼표 225" xfId="949"/>
    <cellStyle name="쉼표 226" xfId="953"/>
    <cellStyle name="쉼표 227" xfId="954"/>
    <cellStyle name="쉼표 228" xfId="952"/>
    <cellStyle name="쉼표 229" xfId="955"/>
    <cellStyle name="쉼표 23" xfId="387"/>
    <cellStyle name="쉼표 230" xfId="956"/>
    <cellStyle name="쉼표 231" xfId="957"/>
    <cellStyle name="쉼표 232" xfId="959"/>
    <cellStyle name="쉼표 233" xfId="960"/>
    <cellStyle name="쉼표 234" xfId="958"/>
    <cellStyle name="쉼표 24" xfId="389"/>
    <cellStyle name="쉼표 25" xfId="388"/>
    <cellStyle name="쉼표 26" xfId="393"/>
    <cellStyle name="쉼표 27" xfId="391"/>
    <cellStyle name="쉼표 28" xfId="394"/>
    <cellStyle name="쉼표 29" xfId="390"/>
    <cellStyle name="쉼표 3" xfId="32"/>
    <cellStyle name="쉼표 3 2" xfId="2069"/>
    <cellStyle name="쉼표 3 3" xfId="2070"/>
    <cellStyle name="쉼표 30" xfId="446"/>
    <cellStyle name="쉼표 31" xfId="470"/>
    <cellStyle name="쉼표 32" xfId="474"/>
    <cellStyle name="쉼표 33" xfId="477"/>
    <cellStyle name="쉼표 34" xfId="552"/>
    <cellStyle name="쉼표 35" xfId="4"/>
    <cellStyle name="쉼표 36" xfId="742"/>
    <cellStyle name="쉼표 37" xfId="743"/>
    <cellStyle name="쉼표 38" xfId="744"/>
    <cellStyle name="쉼표 39" xfId="745"/>
    <cellStyle name="쉼표 4" xfId="88"/>
    <cellStyle name="쉼표 4 2" xfId="312"/>
    <cellStyle name="쉼표 4 3" xfId="322"/>
    <cellStyle name="쉼표 4 3 2" xfId="371"/>
    <cellStyle name="쉼표 4 3 2 2" xfId="534"/>
    <cellStyle name="쉼표 4 3 2 2 2" xfId="681"/>
    <cellStyle name="쉼표 4 3 2 3" xfId="609"/>
    <cellStyle name="쉼표 4 3 3" xfId="452"/>
    <cellStyle name="쉼표 4 3 4" xfId="498"/>
    <cellStyle name="쉼표 4 3 4 2" xfId="645"/>
    <cellStyle name="쉼표 4 3 5" xfId="573"/>
    <cellStyle name="쉼표 4 4" xfId="353"/>
    <cellStyle name="쉼표 4 4 2" xfId="516"/>
    <cellStyle name="쉼표 4 4 2 2" xfId="663"/>
    <cellStyle name="쉼표 4 4 3" xfId="591"/>
    <cellStyle name="쉼표 4 5" xfId="451"/>
    <cellStyle name="쉼표 4 6" xfId="480"/>
    <cellStyle name="쉼표 4 6 2" xfId="627"/>
    <cellStyle name="쉼표 4 7" xfId="555"/>
    <cellStyle name="쉼표 40" xfId="749"/>
    <cellStyle name="쉼표 41" xfId="746"/>
    <cellStyle name="쉼표 42" xfId="750"/>
    <cellStyle name="쉼표 43" xfId="751"/>
    <cellStyle name="쉼표 44" xfId="753"/>
    <cellStyle name="쉼표 45" xfId="754"/>
    <cellStyle name="쉼표 46" xfId="748"/>
    <cellStyle name="쉼표 47" xfId="752"/>
    <cellStyle name="쉼표 48" xfId="755"/>
    <cellStyle name="쉼표 49" xfId="756"/>
    <cellStyle name="쉼표 5" xfId="90"/>
    <cellStyle name="쉼표 5 2" xfId="324"/>
    <cellStyle name="쉼표 5 2 2" xfId="373"/>
    <cellStyle name="쉼표 5 2 2 2" xfId="536"/>
    <cellStyle name="쉼표 5 2 2 2 2" xfId="683"/>
    <cellStyle name="쉼표 5 2 2 3" xfId="611"/>
    <cellStyle name="쉼표 5 2 3" xfId="500"/>
    <cellStyle name="쉼표 5 2 3 2" xfId="647"/>
    <cellStyle name="쉼표 5 2 4" xfId="575"/>
    <cellStyle name="쉼표 5 3" xfId="355"/>
    <cellStyle name="쉼표 5 3 2" xfId="518"/>
    <cellStyle name="쉼표 5 3 2 2" xfId="665"/>
    <cellStyle name="쉼표 5 3 3" xfId="593"/>
    <cellStyle name="쉼표 5 4" xfId="453"/>
    <cellStyle name="쉼표 5 5" xfId="482"/>
    <cellStyle name="쉼표 5 5 2" xfId="629"/>
    <cellStyle name="쉼표 5 6" xfId="557"/>
    <cellStyle name="쉼표 5 7" xfId="736"/>
    <cellStyle name="쉼표 50" xfId="760"/>
    <cellStyle name="쉼표 51" xfId="764"/>
    <cellStyle name="쉼표 52" xfId="762"/>
    <cellStyle name="쉼표 53" xfId="757"/>
    <cellStyle name="쉼표 54" xfId="759"/>
    <cellStyle name="쉼표 55" xfId="758"/>
    <cellStyle name="쉼표 56" xfId="761"/>
    <cellStyle name="쉼표 57" xfId="763"/>
    <cellStyle name="쉼표 58" xfId="765"/>
    <cellStyle name="쉼표 59" xfId="766"/>
    <cellStyle name="쉼표 6" xfId="236"/>
    <cellStyle name="쉼표 60" xfId="767"/>
    <cellStyle name="쉼표 61" xfId="768"/>
    <cellStyle name="쉼표 62" xfId="769"/>
    <cellStyle name="쉼표 63" xfId="770"/>
    <cellStyle name="쉼표 64" xfId="771"/>
    <cellStyle name="쉼표 65" xfId="773"/>
    <cellStyle name="쉼표 66" xfId="772"/>
    <cellStyle name="쉼표 67" xfId="779"/>
    <cellStyle name="쉼표 68" xfId="785"/>
    <cellStyle name="쉼표 69" xfId="777"/>
    <cellStyle name="쉼표 7" xfId="281"/>
    <cellStyle name="쉼표 70" xfId="782"/>
    <cellStyle name="쉼표 71" xfId="788"/>
    <cellStyle name="쉼표 72" xfId="790"/>
    <cellStyle name="쉼표 73" xfId="787"/>
    <cellStyle name="쉼표 74" xfId="789"/>
    <cellStyle name="쉼표 75" xfId="783"/>
    <cellStyle name="쉼표 76" xfId="774"/>
    <cellStyle name="쉼표 77" xfId="778"/>
    <cellStyle name="쉼표 78" xfId="781"/>
    <cellStyle name="쉼표 79" xfId="776"/>
    <cellStyle name="쉼표 8" xfId="297"/>
    <cellStyle name="쉼표 80" xfId="775"/>
    <cellStyle name="쉼표 81" xfId="780"/>
    <cellStyle name="쉼표 82" xfId="786"/>
    <cellStyle name="쉼표 83" xfId="784"/>
    <cellStyle name="쉼표 84" xfId="791"/>
    <cellStyle name="쉼표 85" xfId="792"/>
    <cellStyle name="쉼표 86" xfId="793"/>
    <cellStyle name="쉼표 87" xfId="794"/>
    <cellStyle name="쉼표 88" xfId="795"/>
    <cellStyle name="쉼표 89" xfId="801"/>
    <cellStyle name="쉼표 9" xfId="315"/>
    <cellStyle name="쉼표 90" xfId="800"/>
    <cellStyle name="쉼표 91" xfId="803"/>
    <cellStyle name="쉼표 92" xfId="802"/>
    <cellStyle name="쉼표 93" xfId="807"/>
    <cellStyle name="쉼표 94" xfId="806"/>
    <cellStyle name="쉼표 95" xfId="809"/>
    <cellStyle name="쉼표 96" xfId="811"/>
    <cellStyle name="쉼표 97" xfId="810"/>
    <cellStyle name="쉼표 98" xfId="808"/>
    <cellStyle name="쉼표 99" xfId="819"/>
    <cellStyle name="콤마 [0]_10월2주 " xfId="722"/>
    <cellStyle name="콤마_10월2주 " xfId="723"/>
    <cellStyle name="통화 10" xfId="148"/>
    <cellStyle name="통화 10 2" xfId="313"/>
    <cellStyle name="통화 10 3 2" xfId="805"/>
    <cellStyle name="통화 11" xfId="239"/>
    <cellStyle name="통화 12" xfId="471"/>
    <cellStyle name="통화 13" xfId="739"/>
    <cellStyle name="통화 14" xfId="738"/>
    <cellStyle name="통화 15" xfId="950"/>
    <cellStyle name="통화 2" xfId="7"/>
    <cellStyle name="통화 2 2" xfId="241"/>
    <cellStyle name="통화 2 3" xfId="240"/>
    <cellStyle name="통화 2 3 2" xfId="456"/>
    <cellStyle name="통화 2 3 3" xfId="455"/>
    <cellStyle name="통화 2 4" xfId="2071"/>
    <cellStyle name="통화 2_LSP KOREA WTW" xfId="242"/>
    <cellStyle name="통화 3" xfId="8"/>
    <cellStyle name="통화 3 2" xfId="2072"/>
    <cellStyle name="통화 3 3" xfId="878"/>
    <cellStyle name="통화 4" xfId="243"/>
    <cellStyle name="통화 4 2" xfId="2073"/>
    <cellStyle name="통화 5" xfId="244"/>
    <cellStyle name="통화 6" xfId="245"/>
    <cellStyle name="통화 7" xfId="246"/>
    <cellStyle name="통화 8" xfId="247"/>
    <cellStyle name="통화 9" xfId="248"/>
    <cellStyle name="표준 10" xfId="9"/>
    <cellStyle name="표준 11" xfId="10"/>
    <cellStyle name="표준 11 2" xfId="347"/>
    <cellStyle name="표준 12" xfId="349"/>
    <cellStyle name="표준 13" xfId="348"/>
    <cellStyle name="표준 13 2" xfId="514"/>
    <cellStyle name="표준 13 2 2" xfId="661"/>
    <cellStyle name="표준 13 2 2 3" xfId="943"/>
    <cellStyle name="표준 13 3" xfId="589"/>
    <cellStyle name="표준 14" xfId="473"/>
    <cellStyle name="표준 15" xfId="476"/>
    <cellStyle name="표준 16" xfId="475"/>
    <cellStyle name="표준 16 2" xfId="625"/>
    <cellStyle name="표준 17" xfId="551"/>
    <cellStyle name="표준 18" xfId="550"/>
    <cellStyle name="표준 19" xfId="1"/>
    <cellStyle name="표준 2" xfId="11"/>
    <cellStyle name="표준 2 2" xfId="249"/>
    <cellStyle name="표준 2 2 2" xfId="463"/>
    <cellStyle name="표준 2 2 2 2" xfId="940"/>
    <cellStyle name="표준 2 2 3" xfId="462"/>
    <cellStyle name="표준 2 2 4" xfId="2074"/>
    <cellStyle name="표준 2 3" xfId="698"/>
    <cellStyle name="표준 2 3 2" xfId="2075"/>
    <cellStyle name="표준 2 3 3" xfId="2076"/>
    <cellStyle name="표준 2 4" xfId="797"/>
    <cellStyle name="표준 2 5" xfId="2077"/>
    <cellStyle name="표준 22" xfId="740"/>
    <cellStyle name="표준 23" xfId="938"/>
    <cellStyle name="표준 29" xfId="12"/>
    <cellStyle name="표준 3" xfId="13"/>
    <cellStyle name="표준 3 10" xfId="2078"/>
    <cellStyle name="표준 3 11" xfId="2079"/>
    <cellStyle name="표준 3 12" xfId="2080"/>
    <cellStyle name="표준 3 2" xfId="314"/>
    <cellStyle name="표준 3 2 10" xfId="2081"/>
    <cellStyle name="표준 3 2 11" xfId="2082"/>
    <cellStyle name="표준 3 2 2" xfId="2083"/>
    <cellStyle name="표준 3 2 2 2" xfId="2084"/>
    <cellStyle name="표준 3 2 2 2 2" xfId="2085"/>
    <cellStyle name="표준 3 2 2 2 3" xfId="2086"/>
    <cellStyle name="표준 3 2 2 2 3 2" xfId="2087"/>
    <cellStyle name="표준 3 2 2 2 3 2 2" xfId="2088"/>
    <cellStyle name="표준 3 2 2 2 3 2 2 2" xfId="2089"/>
    <cellStyle name="표준 3 2 2 2 3 2 2 3" xfId="2090"/>
    <cellStyle name="표준 3 2 2 2 3 2 3" xfId="2091"/>
    <cellStyle name="표준 3 2 2 2 3 2 3 2" xfId="2092"/>
    <cellStyle name="표준 3 2 2 2 3 2 3 3" xfId="2093"/>
    <cellStyle name="표준 3 2 2 2 3 2 4" xfId="2094"/>
    <cellStyle name="표준 3 2 2 2 3 2 5" xfId="2095"/>
    <cellStyle name="표준 3 2 2 2 3 2 6" xfId="2096"/>
    <cellStyle name="표준 3 2 2 2 3 3" xfId="2097"/>
    <cellStyle name="표준 3 2 2 2 3 3 2" xfId="2098"/>
    <cellStyle name="표준 3 2 2 2 3 3 3" xfId="2099"/>
    <cellStyle name="표준 3 2 2 2 3 4" xfId="2100"/>
    <cellStyle name="표준 3 2 2 2 3 4 2" xfId="2101"/>
    <cellStyle name="표준 3 2 2 2 3 4 3" xfId="2102"/>
    <cellStyle name="표준 3 2 2 2 3 5" xfId="2103"/>
    <cellStyle name="표준 3 2 2 2 3 6" xfId="2104"/>
    <cellStyle name="표준 3 2 2 2 3 7" xfId="2105"/>
    <cellStyle name="표준 3 2 2 2 4" xfId="2106"/>
    <cellStyle name="표준 3 2 2 2 4 2" xfId="2107"/>
    <cellStyle name="표준 3 2 2 2 4 2 2" xfId="2108"/>
    <cellStyle name="표준 3 2 2 2 4 2 3" xfId="2109"/>
    <cellStyle name="표준 3 2 2 2 4 3" xfId="2110"/>
    <cellStyle name="표준 3 2 2 2 4 3 2" xfId="2111"/>
    <cellStyle name="표준 3 2 2 2 4 3 3" xfId="2112"/>
    <cellStyle name="표준 3 2 2 2 4 4" xfId="2113"/>
    <cellStyle name="표준 3 2 2 2 4 5" xfId="2114"/>
    <cellStyle name="표준 3 2 2 2 4 6" xfId="2115"/>
    <cellStyle name="표준 3 2 2 2 5" xfId="2116"/>
    <cellStyle name="표준 3 2 2 2 5 2" xfId="2117"/>
    <cellStyle name="표준 3 2 2 2 5 3" xfId="2118"/>
    <cellStyle name="표준 3 2 2 2 6" xfId="2119"/>
    <cellStyle name="표준 3 2 2 2 6 2" xfId="2120"/>
    <cellStyle name="표준 3 2 2 2 6 3" xfId="2121"/>
    <cellStyle name="표준 3 2 2 2 7" xfId="2122"/>
    <cellStyle name="표준 3 2 2 2 8" xfId="2123"/>
    <cellStyle name="표준 3 2 2 3" xfId="2124"/>
    <cellStyle name="표준 3 2 2 4" xfId="2125"/>
    <cellStyle name="표준 3 2 2 4 2" xfId="2126"/>
    <cellStyle name="표준 3 2 2 4 2 2" xfId="2127"/>
    <cellStyle name="표준 3 2 2 4 2 2 2" xfId="2128"/>
    <cellStyle name="표준 3 2 2 4 2 2 3" xfId="2129"/>
    <cellStyle name="표준 3 2 2 4 2 3" xfId="2130"/>
    <cellStyle name="표준 3 2 2 4 2 3 2" xfId="2131"/>
    <cellStyle name="표준 3 2 2 4 2 3 3" xfId="2132"/>
    <cellStyle name="표준 3 2 2 4 2 4" xfId="2133"/>
    <cellStyle name="표준 3 2 2 4 2 5" xfId="2134"/>
    <cellStyle name="표준 3 2 2 4 2 6" xfId="2135"/>
    <cellStyle name="표준 3 2 2 4 3" xfId="2136"/>
    <cellStyle name="표준 3 2 2 4 3 2" xfId="2137"/>
    <cellStyle name="표준 3 2 2 4 3 3" xfId="2138"/>
    <cellStyle name="표준 3 2 2 4 4" xfId="2139"/>
    <cellStyle name="표준 3 2 2 4 4 2" xfId="2140"/>
    <cellStyle name="표준 3 2 2 4 4 3" xfId="2141"/>
    <cellStyle name="표준 3 2 2 4 5" xfId="2142"/>
    <cellStyle name="표준 3 2 2 4 6" xfId="2143"/>
    <cellStyle name="표준 3 2 2 4 7" xfId="2144"/>
    <cellStyle name="표준 3 2 2 5" xfId="2145"/>
    <cellStyle name="표준 3 2 2 5 2" xfId="2146"/>
    <cellStyle name="표준 3 2 2 5 2 2" xfId="2147"/>
    <cellStyle name="표준 3 2 2 5 2 3" xfId="2148"/>
    <cellStyle name="표준 3 2 2 5 3" xfId="2149"/>
    <cellStyle name="표준 3 2 2 5 3 2" xfId="2150"/>
    <cellStyle name="표준 3 2 2 5 3 3" xfId="2151"/>
    <cellStyle name="표준 3 2 2 5 4" xfId="2152"/>
    <cellStyle name="표준 3 2 2 5 5" xfId="2153"/>
    <cellStyle name="표준 3 2 2 5 6" xfId="2154"/>
    <cellStyle name="표준 3 2 2 6" xfId="2155"/>
    <cellStyle name="표준 3 2 2 6 2" xfId="2156"/>
    <cellStyle name="표준 3 2 2 6 3" xfId="2157"/>
    <cellStyle name="표준 3 2 2 7" xfId="2158"/>
    <cellStyle name="표준 3 2 2 7 2" xfId="2159"/>
    <cellStyle name="표준 3 2 2 7 3" xfId="2160"/>
    <cellStyle name="표준 3 2 2 8" xfId="2161"/>
    <cellStyle name="표준 3 2 2 9" xfId="2162"/>
    <cellStyle name="표준 3 2 3" xfId="2163"/>
    <cellStyle name="표준 3 2 3 2" xfId="2164"/>
    <cellStyle name="표준 3 2 3 3" xfId="2165"/>
    <cellStyle name="표준 3 2 3 3 2" xfId="2166"/>
    <cellStyle name="표준 3 2 3 3 2 2" xfId="2167"/>
    <cellStyle name="표준 3 2 3 3 2 2 2" xfId="2168"/>
    <cellStyle name="표준 3 2 3 3 2 2 3" xfId="2169"/>
    <cellStyle name="표준 3 2 3 3 2 3" xfId="2170"/>
    <cellStyle name="표준 3 2 3 3 2 3 2" xfId="2171"/>
    <cellStyle name="표준 3 2 3 3 2 3 3" xfId="2172"/>
    <cellStyle name="표준 3 2 3 3 2 4" xfId="2173"/>
    <cellStyle name="표준 3 2 3 3 2 5" xfId="2174"/>
    <cellStyle name="표준 3 2 3 3 2 6" xfId="2175"/>
    <cellStyle name="표준 3 2 3 3 3" xfId="2176"/>
    <cellStyle name="표준 3 2 3 3 3 2" xfId="2177"/>
    <cellStyle name="표준 3 2 3 3 3 3" xfId="2178"/>
    <cellStyle name="표준 3 2 3 3 4" xfId="2179"/>
    <cellStyle name="표준 3 2 3 3 4 2" xfId="2180"/>
    <cellStyle name="표준 3 2 3 3 4 3" xfId="2181"/>
    <cellStyle name="표준 3 2 3 3 5" xfId="2182"/>
    <cellStyle name="표준 3 2 3 3 6" xfId="2183"/>
    <cellStyle name="표준 3 2 3 3 7" xfId="2184"/>
    <cellStyle name="표준 3 2 3 4" xfId="2185"/>
    <cellStyle name="표준 3 2 3 4 2" xfId="2186"/>
    <cellStyle name="표준 3 2 3 4 2 2" xfId="2187"/>
    <cellStyle name="표준 3 2 3 4 2 3" xfId="2188"/>
    <cellStyle name="표준 3 2 3 4 3" xfId="2189"/>
    <cellStyle name="표준 3 2 3 4 3 2" xfId="2190"/>
    <cellStyle name="표준 3 2 3 4 3 3" xfId="2191"/>
    <cellStyle name="표준 3 2 3 4 4" xfId="2192"/>
    <cellStyle name="표준 3 2 3 4 5" xfId="2193"/>
    <cellStyle name="표준 3 2 3 4 6" xfId="2194"/>
    <cellStyle name="표준 3 2 3 5" xfId="2195"/>
    <cellStyle name="표준 3 2 3 5 2" xfId="2196"/>
    <cellStyle name="표준 3 2 3 5 3" xfId="2197"/>
    <cellStyle name="표준 3 2 3 6" xfId="2198"/>
    <cellStyle name="표준 3 2 3 6 2" xfId="2199"/>
    <cellStyle name="표준 3 2 3 6 3" xfId="2200"/>
    <cellStyle name="표준 3 2 3 7" xfId="2201"/>
    <cellStyle name="표준 3 2 3 8" xfId="2202"/>
    <cellStyle name="표준 3 2 4" xfId="2203"/>
    <cellStyle name="표준 3 2 5" xfId="2204"/>
    <cellStyle name="표준 3 2 5 2" xfId="2205"/>
    <cellStyle name="표준 3 2 5 2 2" xfId="2206"/>
    <cellStyle name="표준 3 2 5 2 2 2" xfId="2207"/>
    <cellStyle name="표준 3 2 5 2 2 3" xfId="2208"/>
    <cellStyle name="표준 3 2 5 2 3" xfId="2209"/>
    <cellStyle name="표준 3 2 5 2 3 2" xfId="2210"/>
    <cellStyle name="표준 3 2 5 2 3 3" xfId="2211"/>
    <cellStyle name="표준 3 2 5 2 4" xfId="2212"/>
    <cellStyle name="표준 3 2 5 2 5" xfId="2213"/>
    <cellStyle name="표준 3 2 5 2 6" xfId="2214"/>
    <cellStyle name="표준 3 2 5 3" xfId="2215"/>
    <cellStyle name="표준 3 2 5 3 2" xfId="2216"/>
    <cellStyle name="표준 3 2 5 3 3" xfId="2217"/>
    <cellStyle name="표준 3 2 5 4" xfId="2218"/>
    <cellStyle name="표준 3 2 5 4 2" xfId="2219"/>
    <cellStyle name="표준 3 2 5 4 3" xfId="2220"/>
    <cellStyle name="표준 3 2 5 5" xfId="2221"/>
    <cellStyle name="표준 3 2 5 6" xfId="2222"/>
    <cellStyle name="표준 3 2 5 7" xfId="2223"/>
    <cellStyle name="표준 3 2 6" xfId="2224"/>
    <cellStyle name="표준 3 2 6 2" xfId="2225"/>
    <cellStyle name="표준 3 2 6 2 2" xfId="2226"/>
    <cellStyle name="표준 3 2 6 2 3" xfId="2227"/>
    <cellStyle name="표준 3 2 6 3" xfId="2228"/>
    <cellStyle name="표준 3 2 6 3 2" xfId="2229"/>
    <cellStyle name="표준 3 2 6 3 3" xfId="2230"/>
    <cellStyle name="표준 3 2 6 4" xfId="2231"/>
    <cellStyle name="표준 3 2 6 5" xfId="2232"/>
    <cellStyle name="표준 3 2 6 6" xfId="2233"/>
    <cellStyle name="표준 3 2 7" xfId="2234"/>
    <cellStyle name="표준 3 2 7 2" xfId="2235"/>
    <cellStyle name="표준 3 2 7 3" xfId="2236"/>
    <cellStyle name="표준 3 2 8" xfId="2237"/>
    <cellStyle name="표준 3 2 8 2" xfId="2238"/>
    <cellStyle name="표준 3 2 8 3" xfId="2239"/>
    <cellStyle name="표준 3 2 9" xfId="2240"/>
    <cellStyle name="표준 3 3" xfId="948"/>
    <cellStyle name="표준 3 3 2" xfId="2241"/>
    <cellStyle name="표준 3 3 2 2" xfId="2242"/>
    <cellStyle name="표준 3 3 2 3" xfId="2243"/>
    <cellStyle name="표준 3 3 2 3 2" xfId="2244"/>
    <cellStyle name="표준 3 3 2 3 2 2" xfId="2245"/>
    <cellStyle name="표준 3 3 2 3 2 2 2" xfId="2246"/>
    <cellStyle name="표준 3 3 2 3 2 2 3" xfId="2247"/>
    <cellStyle name="표준 3 3 2 3 2 3" xfId="2248"/>
    <cellStyle name="표준 3 3 2 3 2 3 2" xfId="2249"/>
    <cellStyle name="표준 3 3 2 3 2 3 3" xfId="2250"/>
    <cellStyle name="표준 3 3 2 3 2 4" xfId="2251"/>
    <cellStyle name="표준 3 3 2 3 2 5" xfId="2252"/>
    <cellStyle name="표준 3 3 2 3 2 6" xfId="2253"/>
    <cellStyle name="표준 3 3 2 3 3" xfId="2254"/>
    <cellStyle name="표준 3 3 2 3 3 2" xfId="2255"/>
    <cellStyle name="표준 3 3 2 3 3 3" xfId="2256"/>
    <cellStyle name="표준 3 3 2 3 4" xfId="2257"/>
    <cellStyle name="표준 3 3 2 3 4 2" xfId="2258"/>
    <cellStyle name="표준 3 3 2 3 4 3" xfId="2259"/>
    <cellStyle name="표준 3 3 2 3 5" xfId="2260"/>
    <cellStyle name="표준 3 3 2 3 6" xfId="2261"/>
    <cellStyle name="표준 3 3 2 3 7" xfId="2262"/>
    <cellStyle name="표준 3 3 2 4" xfId="2263"/>
    <cellStyle name="표준 3 3 2 4 2" xfId="2264"/>
    <cellStyle name="표준 3 3 2 4 2 2" xfId="2265"/>
    <cellStyle name="표준 3 3 2 4 2 3" xfId="2266"/>
    <cellStyle name="표준 3 3 2 4 3" xfId="2267"/>
    <cellStyle name="표준 3 3 2 4 3 2" xfId="2268"/>
    <cellStyle name="표준 3 3 2 4 3 3" xfId="2269"/>
    <cellStyle name="표준 3 3 2 4 4" xfId="2270"/>
    <cellStyle name="표준 3 3 2 4 5" xfId="2271"/>
    <cellStyle name="표준 3 3 2 4 6" xfId="2272"/>
    <cellStyle name="표준 3 3 2 5" xfId="2273"/>
    <cellStyle name="표준 3 3 2 5 2" xfId="2274"/>
    <cellStyle name="표준 3 3 2 5 3" xfId="2275"/>
    <cellStyle name="표준 3 3 2 6" xfId="2276"/>
    <cellStyle name="표준 3 3 2 6 2" xfId="2277"/>
    <cellStyle name="표준 3 3 2 6 3" xfId="2278"/>
    <cellStyle name="표준 3 3 2 7" xfId="2279"/>
    <cellStyle name="표준 3 3 2 8" xfId="2280"/>
    <cellStyle name="표준 3 3 3" xfId="2281"/>
    <cellStyle name="표준 3 3 4" xfId="2282"/>
    <cellStyle name="표준 3 3 4 2" xfId="2283"/>
    <cellStyle name="표준 3 3 4 2 2" xfId="2284"/>
    <cellStyle name="표준 3 3 4 2 2 2" xfId="2285"/>
    <cellStyle name="표준 3 3 4 2 2 3" xfId="2286"/>
    <cellStyle name="표준 3 3 4 2 3" xfId="2287"/>
    <cellStyle name="표준 3 3 4 2 3 2" xfId="2288"/>
    <cellStyle name="표준 3 3 4 2 3 3" xfId="2289"/>
    <cellStyle name="표준 3 3 4 2 4" xfId="2290"/>
    <cellStyle name="표준 3 3 4 2 5" xfId="2291"/>
    <cellStyle name="표준 3 3 4 2 6" xfId="2292"/>
    <cellStyle name="표준 3 3 4 3" xfId="2293"/>
    <cellStyle name="표준 3 3 4 3 2" xfId="2294"/>
    <cellStyle name="표준 3 3 4 3 3" xfId="2295"/>
    <cellStyle name="표준 3 3 4 4" xfId="2296"/>
    <cellStyle name="표준 3 3 4 4 2" xfId="2297"/>
    <cellStyle name="표준 3 3 4 4 3" xfId="2298"/>
    <cellStyle name="표준 3 3 4 5" xfId="2299"/>
    <cellStyle name="표준 3 3 4 6" xfId="2300"/>
    <cellStyle name="표준 3 3 4 7" xfId="2301"/>
    <cellStyle name="표준 3 3 5" xfId="2302"/>
    <cellStyle name="표준 3 3 5 2" xfId="2303"/>
    <cellStyle name="표준 3 3 5 2 2" xfId="2304"/>
    <cellStyle name="표준 3 3 5 2 3" xfId="2305"/>
    <cellStyle name="표준 3 3 5 3" xfId="2306"/>
    <cellStyle name="표준 3 3 5 3 2" xfId="2307"/>
    <cellStyle name="표준 3 3 5 3 3" xfId="2308"/>
    <cellStyle name="표준 3 3 5 4" xfId="2309"/>
    <cellStyle name="표준 3 3 5 5" xfId="2310"/>
    <cellStyle name="표준 3 3 5 6" xfId="2311"/>
    <cellStyle name="표준 3 3 6" xfId="2312"/>
    <cellStyle name="표준 3 3 6 2" xfId="2313"/>
    <cellStyle name="표준 3 3 6 3" xfId="2314"/>
    <cellStyle name="표준 3 3 7" xfId="2315"/>
    <cellStyle name="표준 3 3 7 2" xfId="2316"/>
    <cellStyle name="표준 3 3 7 3" xfId="2317"/>
    <cellStyle name="표준 3 3 8" xfId="2318"/>
    <cellStyle name="표준 3 3 9" xfId="2319"/>
    <cellStyle name="표준 3 4" xfId="2320"/>
    <cellStyle name="표준 3 4 2" xfId="2321"/>
    <cellStyle name="표준 3 4 3" xfId="2322"/>
    <cellStyle name="표준 3 4 3 2" xfId="2323"/>
    <cellStyle name="표준 3 4 3 2 2" xfId="2324"/>
    <cellStyle name="표준 3 4 3 2 2 2" xfId="2325"/>
    <cellStyle name="표준 3 4 3 2 2 3" xfId="2326"/>
    <cellStyle name="표준 3 4 3 2 3" xfId="2327"/>
    <cellStyle name="표준 3 4 3 2 3 2" xfId="2328"/>
    <cellStyle name="표준 3 4 3 2 3 3" xfId="2329"/>
    <cellStyle name="표준 3 4 3 2 4" xfId="2330"/>
    <cellStyle name="표준 3 4 3 2 5" xfId="2331"/>
    <cellStyle name="표준 3 4 3 2 6" xfId="2332"/>
    <cellStyle name="표준 3 4 3 3" xfId="2333"/>
    <cellStyle name="표준 3 4 3 3 2" xfId="2334"/>
    <cellStyle name="표준 3 4 3 3 3" xfId="2335"/>
    <cellStyle name="표준 3 4 3 4" xfId="2336"/>
    <cellStyle name="표준 3 4 3 4 2" xfId="2337"/>
    <cellStyle name="표준 3 4 3 4 3" xfId="2338"/>
    <cellStyle name="표준 3 4 3 5" xfId="2339"/>
    <cellStyle name="표준 3 4 3 6" xfId="2340"/>
    <cellStyle name="표준 3 4 3 7" xfId="2341"/>
    <cellStyle name="표준 3 4 4" xfId="2342"/>
    <cellStyle name="표준 3 4 4 2" xfId="2343"/>
    <cellStyle name="표준 3 4 4 2 2" xfId="2344"/>
    <cellStyle name="표준 3 4 4 2 3" xfId="2345"/>
    <cellStyle name="표준 3 4 4 3" xfId="2346"/>
    <cellStyle name="표준 3 4 4 3 2" xfId="2347"/>
    <cellStyle name="표준 3 4 4 3 3" xfId="2348"/>
    <cellStyle name="표준 3 4 4 4" xfId="2349"/>
    <cellStyle name="표준 3 4 4 5" xfId="2350"/>
    <cellStyle name="표준 3 4 4 6" xfId="2351"/>
    <cellStyle name="표준 3 4 5" xfId="2352"/>
    <cellStyle name="표준 3 4 5 2" xfId="2353"/>
    <cellStyle name="표준 3 4 5 3" xfId="2354"/>
    <cellStyle name="표준 3 4 6" xfId="2355"/>
    <cellStyle name="표준 3 4 6 2" xfId="2356"/>
    <cellStyle name="표준 3 4 6 3" xfId="2357"/>
    <cellStyle name="표준 3 4 7" xfId="2358"/>
    <cellStyle name="표준 3 4 8" xfId="2359"/>
    <cellStyle name="표준 3 5" xfId="2360"/>
    <cellStyle name="표준 3 6" xfId="2361"/>
    <cellStyle name="표준 3 6 2" xfId="2362"/>
    <cellStyle name="표준 3 6 2 2" xfId="2363"/>
    <cellStyle name="표준 3 6 2 2 2" xfId="2364"/>
    <cellStyle name="표준 3 6 2 2 3" xfId="2365"/>
    <cellStyle name="표준 3 6 2 3" xfId="2366"/>
    <cellStyle name="표준 3 6 2 3 2" xfId="2367"/>
    <cellStyle name="표준 3 6 2 3 3" xfId="2368"/>
    <cellStyle name="표준 3 6 2 4" xfId="2369"/>
    <cellStyle name="표준 3 6 2 5" xfId="2370"/>
    <cellStyle name="표준 3 6 2 6" xfId="2371"/>
    <cellStyle name="표준 3 6 3" xfId="2372"/>
    <cellStyle name="표준 3 6 3 2" xfId="2373"/>
    <cellStyle name="표준 3 6 3 3" xfId="2374"/>
    <cellStyle name="표준 3 6 4" xfId="2375"/>
    <cellStyle name="표준 3 6 4 2" xfId="2376"/>
    <cellStyle name="표준 3 6 4 3" xfId="2377"/>
    <cellStyle name="표준 3 6 5" xfId="2378"/>
    <cellStyle name="표준 3 6 6" xfId="2379"/>
    <cellStyle name="표준 3 6 7" xfId="2380"/>
    <cellStyle name="표준 3 7" xfId="2381"/>
    <cellStyle name="표준 3 7 2" xfId="2382"/>
    <cellStyle name="표준 3 7 2 2" xfId="2383"/>
    <cellStyle name="표준 3 7 2 3" xfId="2384"/>
    <cellStyle name="표준 3 7 3" xfId="2385"/>
    <cellStyle name="표준 3 7 3 2" xfId="2386"/>
    <cellStyle name="표준 3 7 3 3" xfId="2387"/>
    <cellStyle name="표준 3 7 4" xfId="2388"/>
    <cellStyle name="표준 3 7 5" xfId="2389"/>
    <cellStyle name="표준 3 7 6" xfId="2390"/>
    <cellStyle name="표준 3 8" xfId="2391"/>
    <cellStyle name="표준 3 8 2" xfId="2392"/>
    <cellStyle name="표준 3 8 3" xfId="2393"/>
    <cellStyle name="표준 3 9" xfId="2394"/>
    <cellStyle name="표준 3 9 2" xfId="2395"/>
    <cellStyle name="표준 3 9 3" xfId="2396"/>
    <cellStyle name="표준 37" xfId="14"/>
    <cellStyle name="표준 4" xfId="21"/>
    <cellStyle name="표준 4 2" xfId="465"/>
    <cellStyle name="표준 4 2 2" xfId="2397"/>
    <cellStyle name="표준 4 3" xfId="464"/>
    <cellStyle name="표준 4 4" xfId="2398"/>
    <cellStyle name="표준 44" xfId="15"/>
    <cellStyle name="표준 5" xfId="16"/>
    <cellStyle name="표준 5 2" xfId="741"/>
    <cellStyle name="표준 5 2 2" xfId="2399"/>
    <cellStyle name="표준 5 3" xfId="962"/>
    <cellStyle name="표준 52" xfId="17"/>
    <cellStyle name="표준 56" xfId="18"/>
    <cellStyle name="표준 57" xfId="19"/>
    <cellStyle name="표준 6" xfId="87"/>
    <cellStyle name="표준 6 2" xfId="321"/>
    <cellStyle name="표준 6 2 2" xfId="370"/>
    <cellStyle name="표준 6 2 2 2" xfId="533"/>
    <cellStyle name="표준 6 2 2 2 2" xfId="680"/>
    <cellStyle name="표준 6 2 2 3" xfId="608"/>
    <cellStyle name="표준 6 2 3" xfId="497"/>
    <cellStyle name="표준 6 2 3 2" xfId="644"/>
    <cellStyle name="표준 6 2 4" xfId="572"/>
    <cellStyle name="표준 6 3" xfId="352"/>
    <cellStyle name="표준 6 3 2" xfId="515"/>
    <cellStyle name="표준 6 3 2 2" xfId="662"/>
    <cellStyle name="표준 6 3 3" xfId="590"/>
    <cellStyle name="표준 6 4" xfId="466"/>
    <cellStyle name="표준 6 5" xfId="479"/>
    <cellStyle name="표준 6 5 2" xfId="626"/>
    <cellStyle name="표준 6 6" xfId="554"/>
    <cellStyle name="표준 6 7" xfId="961"/>
    <cellStyle name="표준 7" xfId="318"/>
    <cellStyle name="표준 7 2" xfId="725"/>
    <cellStyle name="표준 7 3" xfId="2400"/>
    <cellStyle name="표준 8" xfId="20"/>
    <cellStyle name="표준 9" xfId="317"/>
    <cellStyle name="표준 9 2" xfId="369"/>
    <cellStyle name="표준 9 2 2" xfId="532"/>
    <cellStyle name="표준 9 2 2 2" xfId="679"/>
    <cellStyle name="표준 9 2 3" xfId="607"/>
    <cellStyle name="표준 9 3" xfId="496"/>
    <cellStyle name="표준 9 3 2" xfId="643"/>
    <cellStyle name="표준 9 4" xfId="571"/>
    <cellStyle name="一般_bkform~ apl" xfId="724"/>
    <cellStyle name="中等" xfId="454"/>
    <cellStyle name="備註" xfId="442"/>
    <cellStyle name="合計" xfId="467"/>
    <cellStyle name="壞" xfId="432"/>
    <cellStyle name="好" xfId="468"/>
    <cellStyle name="常规_ASN" xfId="799"/>
    <cellStyle name="標題" xfId="457"/>
    <cellStyle name="標題 1" xfId="458"/>
    <cellStyle name="標題 2" xfId="459"/>
    <cellStyle name="標題 3" xfId="460"/>
    <cellStyle name="標題 4" xfId="461"/>
    <cellStyle name="檢查儲存格" xfId="429"/>
    <cellStyle name="計算方式" xfId="431"/>
    <cellStyle name="說明文字" xfId="443"/>
    <cellStyle name="警告文字" xfId="430"/>
    <cellStyle name="貨幣_Sheet1" xfId="469"/>
    <cellStyle name="輔色1" xfId="436"/>
    <cellStyle name="輔色2" xfId="437"/>
    <cellStyle name="輔色3" xfId="438"/>
    <cellStyle name="輔色4" xfId="439"/>
    <cellStyle name="輔色5" xfId="440"/>
    <cellStyle name="輔色6" xfId="441"/>
    <cellStyle name="輸入" xfId="444"/>
    <cellStyle name="輸出" xfId="445"/>
    <cellStyle name="連結的儲存格" xfId="433"/>
  </cellStyles>
  <dxfs count="0"/>
  <tableStyles count="0" defaultTableStyle="TableStyleMedium9" defaultPivotStyle="PivotStyleLight16"/>
  <colors>
    <mruColors>
      <color rgb="FF000099"/>
      <color rgb="FF0000FF"/>
      <color rgb="FFFF00FF"/>
      <color rgb="FF339933"/>
      <color rgb="FF99FF66"/>
      <color rgb="FF008000"/>
      <color rgb="FFFFCCFF"/>
      <color rgb="FFC26202"/>
      <color rgb="FFFFCC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LinePlans\Fiscal2010\2010_7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itchboard"/>
      <sheetName val="DecPY"/>
      <sheetName val="JanPY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CY"/>
      <sheetName val="stage_data"/>
      <sheetName val="Authorization"/>
      <sheetName val="sizes_dump"/>
      <sheetName val="validation"/>
      <sheetName val="change recap"/>
      <sheetName val="spring Style-Color Detail Pivot"/>
      <sheetName val="size calculator 0-20"/>
      <sheetName val="size calculator 0-20 multi pack"/>
      <sheetName val="size calculator xs-xxl"/>
      <sheetName val="size calculator xs-xxl multi"/>
      <sheetName val="spring Style-Color Pivot"/>
      <sheetName val="SPRING Style-Color TOTAL COST"/>
      <sheetName val="Style-Color Pivot AIR COST"/>
      <sheetName val="weighted cost"/>
      <sheetName val="auth recap"/>
      <sheetName val="size 18"/>
      <sheetName val="FALL Style-Color Detail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">
          <cell r="A2" t="str">
            <v>2009Sep7266069175FL</v>
          </cell>
          <cell r="B2">
            <v>70</v>
          </cell>
          <cell r="C2">
            <v>2009</v>
          </cell>
          <cell r="D2" t="str">
            <v>Sep</v>
          </cell>
          <cell r="E2" t="str">
            <v>726</v>
          </cell>
          <cell r="F2" t="str">
            <v>6069</v>
          </cell>
          <cell r="G2">
            <v>175</v>
          </cell>
          <cell r="I2" t="str">
            <v>FL</v>
          </cell>
          <cell r="J2" t="str">
            <v>0 - 14</v>
          </cell>
          <cell r="O2" t="str">
            <v>133-149-174-162-117-80-51-34</v>
          </cell>
          <cell r="P2" t="str">
            <v>FL - 900</v>
          </cell>
          <cell r="Q2">
            <v>900</v>
          </cell>
        </row>
        <row r="3">
          <cell r="A3" t="str">
            <v>2009Oct7266069175FL</v>
          </cell>
          <cell r="B3">
            <v>70</v>
          </cell>
          <cell r="C3">
            <v>2009</v>
          </cell>
          <cell r="D3" t="str">
            <v>Oct</v>
          </cell>
          <cell r="E3" t="str">
            <v>726</v>
          </cell>
          <cell r="F3" t="str">
            <v>6069</v>
          </cell>
          <cell r="G3">
            <v>175</v>
          </cell>
          <cell r="I3" t="str">
            <v>FL</v>
          </cell>
          <cell r="J3" t="str">
            <v>0 - 14</v>
          </cell>
          <cell r="O3" t="str">
            <v>44-50-58-54-39-27-17-11</v>
          </cell>
          <cell r="P3" t="str">
            <v>FL - 300</v>
          </cell>
          <cell r="Q3">
            <v>300</v>
          </cell>
        </row>
        <row r="4">
          <cell r="A4" t="str">
            <v>2009Sep7126071175FL</v>
          </cell>
          <cell r="B4">
            <v>70</v>
          </cell>
          <cell r="C4">
            <v>2009</v>
          </cell>
          <cell r="D4" t="str">
            <v>Sep</v>
          </cell>
          <cell r="E4" t="str">
            <v>712</v>
          </cell>
          <cell r="F4" t="str">
            <v>6071</v>
          </cell>
          <cell r="G4">
            <v>175</v>
          </cell>
          <cell r="I4" t="str">
            <v>FL</v>
          </cell>
          <cell r="J4" t="str">
            <v>0 - 14</v>
          </cell>
          <cell r="O4" t="str">
            <v>75-83-96-89-64-45-29-19</v>
          </cell>
          <cell r="P4" t="str">
            <v>FL - 500</v>
          </cell>
          <cell r="Q4">
            <v>499</v>
          </cell>
        </row>
        <row r="5">
          <cell r="A5" t="str">
            <v>2009Oct7126071175FL</v>
          </cell>
          <cell r="B5">
            <v>70</v>
          </cell>
          <cell r="C5">
            <v>2009</v>
          </cell>
          <cell r="D5" t="str">
            <v>Oct</v>
          </cell>
          <cell r="E5" t="str">
            <v>712</v>
          </cell>
          <cell r="F5" t="str">
            <v>6071</v>
          </cell>
          <cell r="G5">
            <v>175</v>
          </cell>
          <cell r="I5" t="str">
            <v>FL</v>
          </cell>
          <cell r="J5" t="str">
            <v>0 - 14</v>
          </cell>
          <cell r="O5" t="str">
            <v>75-83-96-89-64-45-29-19</v>
          </cell>
          <cell r="P5" t="str">
            <v>FL - 500</v>
          </cell>
          <cell r="Q5">
            <v>499</v>
          </cell>
        </row>
        <row r="6">
          <cell r="A6" t="str">
            <v>2009Sep7266051144FL</v>
          </cell>
          <cell r="B6">
            <v>70</v>
          </cell>
          <cell r="C6">
            <v>2009</v>
          </cell>
          <cell r="D6" t="str">
            <v>Sep</v>
          </cell>
          <cell r="E6" t="str">
            <v>726</v>
          </cell>
          <cell r="F6" t="str">
            <v>6051</v>
          </cell>
          <cell r="G6">
            <v>144</v>
          </cell>
          <cell r="I6" t="str">
            <v>FL</v>
          </cell>
          <cell r="J6" t="str">
            <v>0 - 14</v>
          </cell>
          <cell r="O6" t="str">
            <v>148-166-193-180-130-89-57-38</v>
          </cell>
          <cell r="P6" t="str">
            <v>FL - 1000</v>
          </cell>
          <cell r="Q6">
            <v>1001</v>
          </cell>
        </row>
        <row r="7">
          <cell r="A7" t="str">
            <v>2009Sep7266051137FL</v>
          </cell>
          <cell r="B7">
            <v>70</v>
          </cell>
          <cell r="C7">
            <v>2009</v>
          </cell>
          <cell r="D7" t="str">
            <v>Sep</v>
          </cell>
          <cell r="E7" t="str">
            <v>726</v>
          </cell>
          <cell r="F7" t="str">
            <v>6051</v>
          </cell>
          <cell r="G7">
            <v>137</v>
          </cell>
          <cell r="I7" t="str">
            <v>FL</v>
          </cell>
          <cell r="J7" t="str">
            <v>0 - 14</v>
          </cell>
          <cell r="O7" t="str">
            <v>44-50-58-54-39-27-17-11</v>
          </cell>
          <cell r="P7" t="str">
            <v>FL - 300</v>
          </cell>
          <cell r="Q7">
            <v>300</v>
          </cell>
        </row>
        <row r="8">
          <cell r="A8" t="str">
            <v>2009Sep7066044100FL</v>
          </cell>
          <cell r="B8">
            <v>70</v>
          </cell>
          <cell r="C8">
            <v>2009</v>
          </cell>
          <cell r="D8" t="str">
            <v>Sep</v>
          </cell>
          <cell r="E8" t="str">
            <v>706</v>
          </cell>
          <cell r="F8" t="str">
            <v>6044</v>
          </cell>
          <cell r="G8">
            <v>100</v>
          </cell>
          <cell r="I8" t="str">
            <v>FL</v>
          </cell>
          <cell r="J8" t="str">
            <v>0 - 14</v>
          </cell>
          <cell r="O8" t="str">
            <v>292-326-376-327-253-187-140-99</v>
          </cell>
          <cell r="P8" t="str">
            <v>FL - 2000</v>
          </cell>
          <cell r="Q8">
            <v>2000</v>
          </cell>
        </row>
        <row r="9">
          <cell r="A9" t="str">
            <v>2009Oct7066044100FL</v>
          </cell>
          <cell r="B9">
            <v>70</v>
          </cell>
          <cell r="C9">
            <v>2009</v>
          </cell>
          <cell r="D9" t="str">
            <v>Oct</v>
          </cell>
          <cell r="E9" t="str">
            <v>706</v>
          </cell>
          <cell r="F9" t="str">
            <v>6044</v>
          </cell>
          <cell r="G9">
            <v>100</v>
          </cell>
          <cell r="I9" t="str">
            <v>FL</v>
          </cell>
          <cell r="J9" t="str">
            <v>0 - 14</v>
          </cell>
          <cell r="O9" t="str">
            <v>292-326-376-327-253-187-140-99</v>
          </cell>
          <cell r="P9" t="str">
            <v>FL - 2000</v>
          </cell>
          <cell r="Q9">
            <v>2000</v>
          </cell>
        </row>
        <row r="10">
          <cell r="A10" t="str">
            <v>2009Sep7066044110FL</v>
          </cell>
          <cell r="B10">
            <v>70</v>
          </cell>
          <cell r="C10">
            <v>2009</v>
          </cell>
          <cell r="D10" t="str">
            <v>Sep</v>
          </cell>
          <cell r="E10" t="str">
            <v>706</v>
          </cell>
          <cell r="F10" t="str">
            <v>6044</v>
          </cell>
          <cell r="G10">
            <v>110</v>
          </cell>
          <cell r="I10" t="str">
            <v>FL</v>
          </cell>
          <cell r="J10" t="str">
            <v>0 - 14</v>
          </cell>
          <cell r="O10" t="str">
            <v>292-326-376-327-253-187-140-99</v>
          </cell>
          <cell r="P10" t="str">
            <v>FL - 2000</v>
          </cell>
          <cell r="Q10">
            <v>2000</v>
          </cell>
        </row>
        <row r="11">
          <cell r="A11" t="str">
            <v>2009Oct7066044110FL</v>
          </cell>
          <cell r="B11">
            <v>70</v>
          </cell>
          <cell r="C11">
            <v>2009</v>
          </cell>
          <cell r="D11" t="str">
            <v>Oct</v>
          </cell>
          <cell r="E11" t="str">
            <v>706</v>
          </cell>
          <cell r="F11" t="str">
            <v>6044</v>
          </cell>
          <cell r="G11">
            <v>110</v>
          </cell>
          <cell r="I11" t="str">
            <v>FL</v>
          </cell>
          <cell r="J11" t="str">
            <v>0 - 14</v>
          </cell>
          <cell r="O11" t="str">
            <v>146-163-188-163-127-94-70-50</v>
          </cell>
          <cell r="P11" t="str">
            <v>FL - 1000</v>
          </cell>
          <cell r="Q11">
            <v>1001</v>
          </cell>
        </row>
        <row r="12">
          <cell r="A12" t="str">
            <v>2009Nov7066044110FL</v>
          </cell>
          <cell r="B12">
            <v>70</v>
          </cell>
          <cell r="C12">
            <v>2009</v>
          </cell>
          <cell r="D12" t="str">
            <v>Nov</v>
          </cell>
          <cell r="E12" t="str">
            <v>706</v>
          </cell>
          <cell r="F12" t="str">
            <v>6044</v>
          </cell>
          <cell r="G12">
            <v>110</v>
          </cell>
          <cell r="I12" t="str">
            <v>FL</v>
          </cell>
          <cell r="J12" t="str">
            <v>0 - 14</v>
          </cell>
          <cell r="O12" t="str">
            <v>88-98-113-98-76-56-42-30</v>
          </cell>
          <cell r="P12" t="str">
            <v>FL - 600</v>
          </cell>
          <cell r="Q12">
            <v>601</v>
          </cell>
        </row>
        <row r="13">
          <cell r="A13" t="str">
            <v>2009Sep7266053341initial</v>
          </cell>
          <cell r="B13">
            <v>70</v>
          </cell>
          <cell r="C13">
            <v>2009</v>
          </cell>
          <cell r="D13" t="str">
            <v>Sep</v>
          </cell>
          <cell r="E13" t="str">
            <v>726</v>
          </cell>
          <cell r="F13" t="str">
            <v>6053</v>
          </cell>
          <cell r="G13">
            <v>341</v>
          </cell>
          <cell r="I13" t="str">
            <v>initial</v>
          </cell>
          <cell r="J13" t="str">
            <v>0 - 14</v>
          </cell>
          <cell r="K13">
            <v>8</v>
          </cell>
          <cell r="L13" t="str">
            <v>1-1-1-1-1-1-1-1</v>
          </cell>
          <cell r="M13">
            <v>203</v>
          </cell>
          <cell r="N13" t="str">
            <v>B1 - 1624</v>
          </cell>
          <cell r="O13" t="str">
            <v>187-224-299-268-151-71-45-27</v>
          </cell>
          <cell r="P13" t="str">
            <v>B2 - 1272</v>
          </cell>
          <cell r="Q13">
            <v>3171</v>
          </cell>
        </row>
        <row r="14">
          <cell r="A14" t="str">
            <v>2009Sep7266053341EC</v>
          </cell>
          <cell r="B14">
            <v>70</v>
          </cell>
          <cell r="C14">
            <v>2009</v>
          </cell>
          <cell r="D14" t="str">
            <v>Sep</v>
          </cell>
          <cell r="E14" t="str">
            <v>726</v>
          </cell>
          <cell r="F14" t="str">
            <v>6053</v>
          </cell>
          <cell r="G14">
            <v>341</v>
          </cell>
          <cell r="I14" t="str">
            <v>EC</v>
          </cell>
          <cell r="J14" t="str">
            <v>0 - 14</v>
          </cell>
          <cell r="O14" t="str">
            <v>17-21-21-21-19-18-11-7</v>
          </cell>
          <cell r="P14" t="str">
            <v>EC - 139</v>
          </cell>
          <cell r="Q14">
            <v>139</v>
          </cell>
        </row>
        <row r="15">
          <cell r="A15" t="str">
            <v>2009Sep7266053341EX</v>
          </cell>
          <cell r="B15">
            <v>70</v>
          </cell>
          <cell r="C15">
            <v>2009</v>
          </cell>
          <cell r="D15" t="str">
            <v>Sep</v>
          </cell>
          <cell r="E15" t="str">
            <v>726</v>
          </cell>
          <cell r="F15" t="str">
            <v>6053</v>
          </cell>
          <cell r="G15">
            <v>341</v>
          </cell>
          <cell r="I15" t="str">
            <v>EX</v>
          </cell>
          <cell r="J15" t="str">
            <v>0 - 14</v>
          </cell>
          <cell r="K15">
            <v>8</v>
          </cell>
          <cell r="L15" t="str">
            <v>1-1-1-1-1-1-1-1</v>
          </cell>
          <cell r="M15">
            <v>17</v>
          </cell>
          <cell r="N15" t="str">
            <v>EX - 136</v>
          </cell>
          <cell r="O15" t="str">
            <v>SIZE 8</v>
          </cell>
          <cell r="P15">
            <v>2</v>
          </cell>
          <cell r="Q15">
            <v>138</v>
          </cell>
        </row>
        <row r="16">
          <cell r="A16" t="str">
            <v>2009Sep7306061100initial</v>
          </cell>
          <cell r="B16">
            <v>70</v>
          </cell>
          <cell r="C16">
            <v>2009</v>
          </cell>
          <cell r="D16" t="str">
            <v>Sep</v>
          </cell>
          <cell r="E16" t="str">
            <v>730</v>
          </cell>
          <cell r="F16" t="str">
            <v>6061</v>
          </cell>
          <cell r="G16">
            <v>100</v>
          </cell>
          <cell r="I16" t="str">
            <v>initial</v>
          </cell>
          <cell r="J16" t="str">
            <v>0 - 16</v>
          </cell>
          <cell r="K16">
            <v>8</v>
          </cell>
          <cell r="L16" t="str">
            <v>1-1-1-1-1-1-1-1-0-0</v>
          </cell>
          <cell r="M16">
            <v>202</v>
          </cell>
          <cell r="N16" t="str">
            <v>B1 - 1616</v>
          </cell>
          <cell r="O16" t="str">
            <v>348-404-516-469-275-146-67-37-0</v>
          </cell>
          <cell r="P16" t="str">
            <v>B2 - 2262</v>
          </cell>
          <cell r="Q16">
            <v>4199</v>
          </cell>
        </row>
        <row r="17">
          <cell r="A17" t="str">
            <v>2009Sep7306061100EC</v>
          </cell>
          <cell r="B17">
            <v>70</v>
          </cell>
          <cell r="C17">
            <v>2009</v>
          </cell>
          <cell r="D17" t="str">
            <v>Sep</v>
          </cell>
          <cell r="E17" t="str">
            <v>730</v>
          </cell>
          <cell r="F17" t="str">
            <v>6061</v>
          </cell>
          <cell r="G17">
            <v>100</v>
          </cell>
          <cell r="I17" t="str">
            <v>EC</v>
          </cell>
          <cell r="J17" t="str">
            <v>0 - 16</v>
          </cell>
          <cell r="O17" t="str">
            <v>27-30-31-28-24-19-13-7-6</v>
          </cell>
          <cell r="P17" t="str">
            <v>EC - 185</v>
          </cell>
          <cell r="Q17">
            <v>185</v>
          </cell>
        </row>
        <row r="18">
          <cell r="A18" t="str">
            <v>2009Sep7306061100EX</v>
          </cell>
          <cell r="B18">
            <v>70</v>
          </cell>
          <cell r="C18">
            <v>2009</v>
          </cell>
          <cell r="D18" t="str">
            <v>Sep</v>
          </cell>
          <cell r="E18" t="str">
            <v>730</v>
          </cell>
          <cell r="F18" t="str">
            <v>6061</v>
          </cell>
          <cell r="G18">
            <v>100</v>
          </cell>
          <cell r="I18" t="str">
            <v>EX</v>
          </cell>
          <cell r="J18" t="str">
            <v>0 - 16</v>
          </cell>
          <cell r="K18">
            <v>8</v>
          </cell>
          <cell r="L18" t="str">
            <v>1-1-1-1-1-1-1-1-0-0</v>
          </cell>
          <cell r="M18">
            <v>17</v>
          </cell>
          <cell r="N18" t="str">
            <v>EX - 136</v>
          </cell>
          <cell r="O18" t="str">
            <v>SIZE 8</v>
          </cell>
          <cell r="P18">
            <v>2</v>
          </cell>
          <cell r="Q18">
            <v>138</v>
          </cell>
        </row>
        <row r="19">
          <cell r="A19" t="str">
            <v>2009Sep7126087341initial</v>
          </cell>
          <cell r="B19">
            <v>70</v>
          </cell>
          <cell r="C19">
            <v>2009</v>
          </cell>
          <cell r="D19" t="str">
            <v>Sep</v>
          </cell>
          <cell r="E19" t="str">
            <v>712</v>
          </cell>
          <cell r="F19" t="str">
            <v>6087</v>
          </cell>
          <cell r="G19">
            <v>341</v>
          </cell>
          <cell r="I19" t="str">
            <v>initial</v>
          </cell>
          <cell r="J19" t="str">
            <v>0 - 16</v>
          </cell>
          <cell r="K19">
            <v>8</v>
          </cell>
          <cell r="L19" t="str">
            <v>1-1-2-1-1-1-1-0-0-0</v>
          </cell>
          <cell r="M19">
            <v>203</v>
          </cell>
          <cell r="N19" t="str">
            <v>B1 - 1624</v>
          </cell>
          <cell r="O19" t="str">
            <v>194-230-307-275-156-75-49-30-0</v>
          </cell>
          <cell r="P19" t="str">
            <v>B2 - 1316</v>
          </cell>
          <cell r="Q19">
            <v>3170</v>
          </cell>
        </row>
        <row r="20">
          <cell r="A20" t="str">
            <v>2009Sep7126087341EC</v>
          </cell>
          <cell r="B20">
            <v>70</v>
          </cell>
          <cell r="C20">
            <v>2009</v>
          </cell>
          <cell r="D20" t="str">
            <v>Sep</v>
          </cell>
          <cell r="E20" t="str">
            <v>712</v>
          </cell>
          <cell r="F20" t="str">
            <v>6087</v>
          </cell>
          <cell r="G20">
            <v>341</v>
          </cell>
          <cell r="I20" t="str">
            <v>EC</v>
          </cell>
          <cell r="J20" t="str">
            <v>0 - 16</v>
          </cell>
          <cell r="O20" t="str">
            <v>14-15-16-14-12-9-7-4-3</v>
          </cell>
          <cell r="P20" t="str">
            <v>EC - 94</v>
          </cell>
          <cell r="Q20">
            <v>94</v>
          </cell>
        </row>
        <row r="21">
          <cell r="A21" t="str">
            <v>2009Sep7126087341EX</v>
          </cell>
          <cell r="B21">
            <v>70</v>
          </cell>
          <cell r="C21">
            <v>2009</v>
          </cell>
          <cell r="D21" t="str">
            <v>Sep</v>
          </cell>
          <cell r="E21" t="str">
            <v>712</v>
          </cell>
          <cell r="F21" t="str">
            <v>6087</v>
          </cell>
          <cell r="G21">
            <v>341</v>
          </cell>
          <cell r="I21" t="str">
            <v>EX</v>
          </cell>
          <cell r="J21" t="str">
            <v>0 - 16</v>
          </cell>
          <cell r="K21">
            <v>8</v>
          </cell>
          <cell r="L21" t="str">
            <v>1-1-2-1-1-1-1-0-0-0</v>
          </cell>
          <cell r="M21">
            <v>17</v>
          </cell>
          <cell r="N21" t="str">
            <v>EX - 136</v>
          </cell>
          <cell r="O21" t="str">
            <v>SIZE 8</v>
          </cell>
          <cell r="P21">
            <v>2</v>
          </cell>
          <cell r="Q21">
            <v>138</v>
          </cell>
        </row>
        <row r="22">
          <cell r="A22" t="str">
            <v>2009Sep7266081597initial</v>
          </cell>
          <cell r="B22">
            <v>70</v>
          </cell>
          <cell r="C22">
            <v>2009</v>
          </cell>
          <cell r="D22" t="str">
            <v>Sep</v>
          </cell>
          <cell r="E22" t="str">
            <v>726</v>
          </cell>
          <cell r="F22" t="str">
            <v>6081</v>
          </cell>
          <cell r="G22">
            <v>597</v>
          </cell>
          <cell r="I22" t="str">
            <v>initial</v>
          </cell>
          <cell r="J22" t="str">
            <v>0 - 16</v>
          </cell>
          <cell r="K22">
            <v>8</v>
          </cell>
          <cell r="L22" t="str">
            <v>1-1-1-1-1-1-1-1-0-0</v>
          </cell>
          <cell r="M22">
            <v>215</v>
          </cell>
          <cell r="N22" t="str">
            <v>B1 - 1720</v>
          </cell>
          <cell r="O22" t="str">
            <v>386-449-571-520-322-174-90-62-0</v>
          </cell>
          <cell r="P22" t="str">
            <v>B2 - 2294</v>
          </cell>
          <cell r="Q22">
            <v>4300</v>
          </cell>
        </row>
        <row r="23">
          <cell r="A23" t="str">
            <v>2009Sep7266081597EC</v>
          </cell>
          <cell r="B23">
            <v>70</v>
          </cell>
          <cell r="C23">
            <v>2009</v>
          </cell>
          <cell r="D23" t="str">
            <v>Sep</v>
          </cell>
          <cell r="E23" t="str">
            <v>726</v>
          </cell>
          <cell r="F23" t="str">
            <v>6081</v>
          </cell>
          <cell r="G23">
            <v>597</v>
          </cell>
          <cell r="I23" t="str">
            <v>EC</v>
          </cell>
          <cell r="J23" t="str">
            <v>0 - 16</v>
          </cell>
          <cell r="O23" t="str">
            <v>22-24-25-22-20-15-11-6-5</v>
          </cell>
          <cell r="P23" t="str">
            <v>EC - 150</v>
          </cell>
          <cell r="Q23">
            <v>150</v>
          </cell>
        </row>
        <row r="24">
          <cell r="A24" t="str">
            <v>2009Sep7266081597EX</v>
          </cell>
          <cell r="B24">
            <v>70</v>
          </cell>
          <cell r="C24">
            <v>2009</v>
          </cell>
          <cell r="D24" t="str">
            <v>Sep</v>
          </cell>
          <cell r="E24" t="str">
            <v>726</v>
          </cell>
          <cell r="F24" t="str">
            <v>6081</v>
          </cell>
          <cell r="G24">
            <v>597</v>
          </cell>
          <cell r="I24" t="str">
            <v>EX</v>
          </cell>
          <cell r="J24" t="str">
            <v>0 - 16</v>
          </cell>
          <cell r="K24">
            <v>8</v>
          </cell>
          <cell r="L24" t="str">
            <v>1-1-1-1-1-1-1-1-0-0</v>
          </cell>
          <cell r="M24">
            <v>17</v>
          </cell>
          <cell r="N24" t="str">
            <v>EX - 136</v>
          </cell>
          <cell r="O24" t="str">
            <v>SIZE 8</v>
          </cell>
          <cell r="P24">
            <v>2</v>
          </cell>
          <cell r="Q24">
            <v>138</v>
          </cell>
        </row>
        <row r="25">
          <cell r="A25" t="str">
            <v>2009Sep7125966175initial</v>
          </cell>
          <cell r="B25">
            <v>70</v>
          </cell>
          <cell r="C25">
            <v>2009</v>
          </cell>
          <cell r="D25" t="str">
            <v>Sep</v>
          </cell>
          <cell r="E25" t="str">
            <v>712</v>
          </cell>
          <cell r="F25" t="str">
            <v>5966</v>
          </cell>
          <cell r="G25">
            <v>175</v>
          </cell>
          <cell r="I25" t="str">
            <v>initial</v>
          </cell>
          <cell r="J25" t="str">
            <v>0 - 16</v>
          </cell>
          <cell r="K25">
            <v>8</v>
          </cell>
          <cell r="L25" t="str">
            <v>1-1-1-1-1-1-1-1-0-0</v>
          </cell>
          <cell r="M25">
            <v>210</v>
          </cell>
          <cell r="N25" t="str">
            <v>B1 - 1680</v>
          </cell>
          <cell r="O25" t="str">
            <v>537-604-728-661-321-196-89-47-0</v>
          </cell>
          <cell r="P25" t="str">
            <v>B2 - 3183</v>
          </cell>
          <cell r="Q25">
            <v>5199</v>
          </cell>
        </row>
        <row r="26">
          <cell r="A26" t="str">
            <v>2009Sep7125966175EC</v>
          </cell>
          <cell r="B26">
            <v>70</v>
          </cell>
          <cell r="C26">
            <v>2009</v>
          </cell>
          <cell r="D26" t="str">
            <v>Sep</v>
          </cell>
          <cell r="E26" t="str">
            <v>712</v>
          </cell>
          <cell r="F26" t="str">
            <v>5966</v>
          </cell>
          <cell r="G26">
            <v>175</v>
          </cell>
          <cell r="I26" t="str">
            <v>EC</v>
          </cell>
          <cell r="J26" t="str">
            <v>0 - 16</v>
          </cell>
          <cell r="O26" t="str">
            <v>30-32-34-30-26-20-14-8-6</v>
          </cell>
          <cell r="P26" t="str">
            <v>EC - 200</v>
          </cell>
          <cell r="Q26">
            <v>200</v>
          </cell>
        </row>
        <row r="27">
          <cell r="A27" t="str">
            <v>2009Sep7125966175EX</v>
          </cell>
          <cell r="B27">
            <v>70</v>
          </cell>
          <cell r="C27">
            <v>2009</v>
          </cell>
          <cell r="D27" t="str">
            <v>Sep</v>
          </cell>
          <cell r="E27" t="str">
            <v>712</v>
          </cell>
          <cell r="F27" t="str">
            <v>5966</v>
          </cell>
          <cell r="G27">
            <v>175</v>
          </cell>
          <cell r="I27" t="str">
            <v>EX</v>
          </cell>
          <cell r="J27" t="str">
            <v>0 - 16</v>
          </cell>
          <cell r="K27">
            <v>8</v>
          </cell>
          <cell r="L27" t="str">
            <v>1-1-1-1-1-1-1-1-0-0</v>
          </cell>
          <cell r="M27">
            <v>17</v>
          </cell>
          <cell r="N27" t="str">
            <v>EX - 136</v>
          </cell>
          <cell r="O27" t="str">
            <v>SIZE 8</v>
          </cell>
          <cell r="P27">
            <v>2</v>
          </cell>
          <cell r="Q27">
            <v>138</v>
          </cell>
        </row>
        <row r="28">
          <cell r="A28" t="str">
            <v>2009sep7125966175FL</v>
          </cell>
          <cell r="B28">
            <v>70</v>
          </cell>
          <cell r="C28">
            <v>2009</v>
          </cell>
          <cell r="D28" t="str">
            <v>sep</v>
          </cell>
          <cell r="E28" t="str">
            <v>712</v>
          </cell>
          <cell r="F28" t="str">
            <v>5966</v>
          </cell>
          <cell r="G28">
            <v>175</v>
          </cell>
          <cell r="I28" t="str">
            <v>FL</v>
          </cell>
          <cell r="J28" t="str">
            <v>0 - 16</v>
          </cell>
          <cell r="O28" t="str">
            <v>164-179-202-186-112-79-45-34-0</v>
          </cell>
          <cell r="P28" t="str">
            <v>FL - 1000</v>
          </cell>
          <cell r="Q28">
            <v>1001</v>
          </cell>
        </row>
        <row r="29">
          <cell r="A29" t="str">
            <v>2009Sep7126087175initial</v>
          </cell>
          <cell r="B29">
            <v>70</v>
          </cell>
          <cell r="C29">
            <v>2009</v>
          </cell>
          <cell r="D29" t="str">
            <v>Sep</v>
          </cell>
          <cell r="E29" t="str">
            <v>712</v>
          </cell>
          <cell r="F29" t="str">
            <v>6087</v>
          </cell>
          <cell r="G29">
            <v>175</v>
          </cell>
          <cell r="I29" t="str">
            <v>initial</v>
          </cell>
          <cell r="J29" t="str">
            <v>0 - 16</v>
          </cell>
          <cell r="K29">
            <v>8</v>
          </cell>
          <cell r="L29" t="str">
            <v>1-1-1-1-1-1-1-1-0-0</v>
          </cell>
          <cell r="M29">
            <v>221</v>
          </cell>
          <cell r="N29" t="str">
            <v>B1 - 1768</v>
          </cell>
          <cell r="O29" t="str">
            <v>645-725-867-783-401-247-106-62-0</v>
          </cell>
          <cell r="P29" t="str">
            <v>B2 - 3836</v>
          </cell>
          <cell r="Q29">
            <v>6000</v>
          </cell>
        </row>
        <row r="30">
          <cell r="A30" t="str">
            <v>2009Sep7126087175EC</v>
          </cell>
          <cell r="B30">
            <v>70</v>
          </cell>
          <cell r="C30">
            <v>2009</v>
          </cell>
          <cell r="D30" t="str">
            <v>Sep</v>
          </cell>
          <cell r="E30" t="str">
            <v>712</v>
          </cell>
          <cell r="F30" t="str">
            <v>6087</v>
          </cell>
          <cell r="G30">
            <v>175</v>
          </cell>
          <cell r="I30" t="str">
            <v>EC</v>
          </cell>
          <cell r="J30" t="str">
            <v>0 - 16</v>
          </cell>
          <cell r="O30" t="str">
            <v>39-42-44-39-34-26-18-10-8</v>
          </cell>
          <cell r="P30" t="str">
            <v>EC - 260</v>
          </cell>
          <cell r="Q30">
            <v>260</v>
          </cell>
        </row>
        <row r="31">
          <cell r="A31" t="str">
            <v>2009Sep7126087175EX</v>
          </cell>
          <cell r="B31">
            <v>70</v>
          </cell>
          <cell r="C31">
            <v>2009</v>
          </cell>
          <cell r="D31" t="str">
            <v>Sep</v>
          </cell>
          <cell r="E31" t="str">
            <v>712</v>
          </cell>
          <cell r="F31" t="str">
            <v>6087</v>
          </cell>
          <cell r="G31">
            <v>175</v>
          </cell>
          <cell r="I31" t="str">
            <v>EX</v>
          </cell>
          <cell r="J31" t="str">
            <v>0 - 16</v>
          </cell>
          <cell r="K31">
            <v>8</v>
          </cell>
          <cell r="L31" t="str">
            <v>1-1-1-1-1-1-1-1-0-0</v>
          </cell>
          <cell r="M31">
            <v>17</v>
          </cell>
          <cell r="N31" t="str">
            <v>EX - 136</v>
          </cell>
          <cell r="O31" t="str">
            <v>SIZE 8</v>
          </cell>
          <cell r="P31">
            <v>2</v>
          </cell>
          <cell r="Q31">
            <v>138</v>
          </cell>
        </row>
        <row r="32">
          <cell r="A32" t="str">
            <v>2009Sep7266086144initial</v>
          </cell>
          <cell r="B32">
            <v>70</v>
          </cell>
          <cell r="C32">
            <v>2009</v>
          </cell>
          <cell r="D32" t="str">
            <v>Sep</v>
          </cell>
          <cell r="E32" t="str">
            <v>726</v>
          </cell>
          <cell r="F32" t="str">
            <v>6086</v>
          </cell>
          <cell r="G32">
            <v>144</v>
          </cell>
          <cell r="I32" t="str">
            <v>initial</v>
          </cell>
          <cell r="J32" t="str">
            <v>0 - 16</v>
          </cell>
          <cell r="K32">
            <v>8</v>
          </cell>
          <cell r="L32" t="str">
            <v>1-1-1-1-1-1-1-1-0-0</v>
          </cell>
          <cell r="M32">
            <v>205</v>
          </cell>
          <cell r="N32" t="str">
            <v>B1 - 1640</v>
          </cell>
          <cell r="O32" t="str">
            <v>436-495-593-540-254-155-58-34-0</v>
          </cell>
          <cell r="P32" t="str">
            <v>B2 - 2565</v>
          </cell>
          <cell r="Q32">
            <v>4501</v>
          </cell>
        </row>
        <row r="33">
          <cell r="A33" t="str">
            <v>2009Sep7266086144EC</v>
          </cell>
          <cell r="B33">
            <v>70</v>
          </cell>
          <cell r="C33">
            <v>2009</v>
          </cell>
          <cell r="D33" t="str">
            <v>Sep</v>
          </cell>
          <cell r="E33" t="str">
            <v>726</v>
          </cell>
          <cell r="F33" t="str">
            <v>6086</v>
          </cell>
          <cell r="G33">
            <v>144</v>
          </cell>
          <cell r="I33" t="str">
            <v>EC</v>
          </cell>
          <cell r="J33" t="str">
            <v>0 - 16</v>
          </cell>
          <cell r="O33" t="str">
            <v>24-25-27-24-20-16-11-7-6</v>
          </cell>
          <cell r="P33" t="str">
            <v>EC - 160</v>
          </cell>
          <cell r="Q33">
            <v>160</v>
          </cell>
        </row>
        <row r="34">
          <cell r="A34" t="str">
            <v>2009Sep7266086144EX</v>
          </cell>
          <cell r="B34">
            <v>70</v>
          </cell>
          <cell r="C34">
            <v>2009</v>
          </cell>
          <cell r="D34" t="str">
            <v>Sep</v>
          </cell>
          <cell r="E34" t="str">
            <v>726</v>
          </cell>
          <cell r="F34" t="str">
            <v>6086</v>
          </cell>
          <cell r="G34">
            <v>144</v>
          </cell>
          <cell r="I34" t="str">
            <v>EX</v>
          </cell>
          <cell r="J34" t="str">
            <v>0 - 16</v>
          </cell>
          <cell r="K34">
            <v>8</v>
          </cell>
          <cell r="L34" t="str">
            <v>1-1-1-1-1-1-1-1-0-0</v>
          </cell>
          <cell r="M34">
            <v>17</v>
          </cell>
          <cell r="N34" t="str">
            <v>EX - 136</v>
          </cell>
          <cell r="O34" t="str">
            <v>SIZE 8</v>
          </cell>
          <cell r="P34">
            <v>2</v>
          </cell>
          <cell r="Q34">
            <v>138</v>
          </cell>
        </row>
        <row r="35">
          <cell r="A35" t="str">
            <v>2009Oct7266092144initial</v>
          </cell>
          <cell r="B35">
            <v>70</v>
          </cell>
          <cell r="C35">
            <v>2009</v>
          </cell>
          <cell r="D35" t="str">
            <v>Oct</v>
          </cell>
          <cell r="E35" t="str">
            <v>726</v>
          </cell>
          <cell r="F35">
            <v>6092</v>
          </cell>
          <cell r="G35">
            <v>144</v>
          </cell>
          <cell r="I35" t="str">
            <v>initial</v>
          </cell>
          <cell r="J35" t="str">
            <v>0 - 16</v>
          </cell>
          <cell r="K35">
            <v>10</v>
          </cell>
          <cell r="L35" t="str">
            <v>1-1-2-2-1-1-1-1-0-0</v>
          </cell>
          <cell r="M35">
            <v>199</v>
          </cell>
          <cell r="N35" t="str">
            <v>B1 - 1990</v>
          </cell>
          <cell r="O35" t="str">
            <v>512-585-520-473-440-297-176-101-6</v>
          </cell>
          <cell r="P35" t="str">
            <v>B2 - 3110</v>
          </cell>
          <cell r="Q35">
            <v>5100</v>
          </cell>
        </row>
        <row r="36">
          <cell r="A36" t="str">
            <v>2009Oct7266092144EC</v>
          </cell>
          <cell r="B36">
            <v>70</v>
          </cell>
          <cell r="C36">
            <v>2009</v>
          </cell>
          <cell r="D36" t="str">
            <v>Oct</v>
          </cell>
          <cell r="E36" t="str">
            <v>726</v>
          </cell>
          <cell r="F36">
            <v>6092</v>
          </cell>
          <cell r="G36">
            <v>144</v>
          </cell>
          <cell r="I36" t="str">
            <v>EC</v>
          </cell>
          <cell r="J36" t="str">
            <v>0 - 16</v>
          </cell>
          <cell r="O36" t="str">
            <v>38-39-42-37-33-25-18-10-8</v>
          </cell>
          <cell r="P36" t="str">
            <v>EC - 250</v>
          </cell>
          <cell r="Q36">
            <v>250</v>
          </cell>
        </row>
        <row r="37">
          <cell r="A37" t="str">
            <v>2009Oct7266092144EX</v>
          </cell>
          <cell r="B37">
            <v>70</v>
          </cell>
          <cell r="C37">
            <v>2009</v>
          </cell>
          <cell r="D37" t="str">
            <v>Oct</v>
          </cell>
          <cell r="E37" t="str">
            <v>726</v>
          </cell>
          <cell r="F37">
            <v>6092</v>
          </cell>
          <cell r="G37">
            <v>144</v>
          </cell>
          <cell r="I37" t="str">
            <v>EX</v>
          </cell>
          <cell r="J37" t="str">
            <v>0 - 16</v>
          </cell>
          <cell r="K37">
            <v>10</v>
          </cell>
          <cell r="L37" t="str">
            <v>1-1-2-2-1-1-1-1-0-0</v>
          </cell>
          <cell r="M37">
            <v>15</v>
          </cell>
          <cell r="N37" t="str">
            <v>EX - 150</v>
          </cell>
          <cell r="O37" t="str">
            <v>SIZE 8</v>
          </cell>
          <cell r="P37">
            <v>2</v>
          </cell>
          <cell r="Q37">
            <v>152</v>
          </cell>
        </row>
        <row r="38">
          <cell r="A38" t="str">
            <v>2009Oct7126109100initial</v>
          </cell>
          <cell r="B38">
            <v>70</v>
          </cell>
          <cell r="C38">
            <v>2009</v>
          </cell>
          <cell r="D38" t="str">
            <v>Oct</v>
          </cell>
          <cell r="E38" t="str">
            <v>712</v>
          </cell>
          <cell r="F38" t="str">
            <v>6109</v>
          </cell>
          <cell r="G38">
            <v>100</v>
          </cell>
          <cell r="I38" t="str">
            <v>initial</v>
          </cell>
          <cell r="J38" t="str">
            <v>0 - 16</v>
          </cell>
          <cell r="K38">
            <v>8</v>
          </cell>
          <cell r="L38" t="str">
            <v>1-1-1-1-1-1-1-1-0-0</v>
          </cell>
          <cell r="M38">
            <v>209</v>
          </cell>
          <cell r="N38" t="str">
            <v>B1 - 1672</v>
          </cell>
          <cell r="O38" t="str">
            <v>440-494-596-539-251-147-53-28-0</v>
          </cell>
          <cell r="P38" t="str">
            <v>B2 - 2548</v>
          </cell>
          <cell r="Q38">
            <v>4220</v>
          </cell>
        </row>
        <row r="39">
          <cell r="A39" t="str">
            <v>2009Oct7126109100EC</v>
          </cell>
          <cell r="B39">
            <v>70</v>
          </cell>
          <cell r="C39">
            <v>2009</v>
          </cell>
          <cell r="D39" t="str">
            <v>Oct</v>
          </cell>
          <cell r="E39" t="str">
            <v>712</v>
          </cell>
          <cell r="F39" t="str">
            <v>6109</v>
          </cell>
          <cell r="G39">
            <v>100</v>
          </cell>
          <cell r="I39" t="str">
            <v>EC</v>
          </cell>
          <cell r="J39" t="str">
            <v>0 - 16</v>
          </cell>
          <cell r="O39" t="str">
            <v>24-26-27-24-21-16-11-6-5</v>
          </cell>
          <cell r="P39" t="str">
            <v>EC - 160</v>
          </cell>
          <cell r="Q39">
            <v>160</v>
          </cell>
        </row>
        <row r="40">
          <cell r="A40" t="str">
            <v>2009Oct7126109100EX</v>
          </cell>
          <cell r="B40">
            <v>70</v>
          </cell>
          <cell r="C40">
            <v>2009</v>
          </cell>
          <cell r="D40" t="str">
            <v>Oct</v>
          </cell>
          <cell r="E40" t="str">
            <v>712</v>
          </cell>
          <cell r="F40" t="str">
            <v>6109</v>
          </cell>
          <cell r="G40">
            <v>100</v>
          </cell>
          <cell r="I40" t="str">
            <v>EX</v>
          </cell>
          <cell r="J40" t="str">
            <v>0 - 16</v>
          </cell>
          <cell r="K40">
            <v>8</v>
          </cell>
          <cell r="L40" t="str">
            <v>1-1-1-1-1-1-1-1-0-0</v>
          </cell>
          <cell r="M40">
            <v>15</v>
          </cell>
          <cell r="N40" t="str">
            <v>EX - 120</v>
          </cell>
          <cell r="O40" t="str">
            <v>SIZE 8</v>
          </cell>
          <cell r="P40">
            <v>2</v>
          </cell>
          <cell r="Q40">
            <v>122</v>
          </cell>
        </row>
        <row r="41">
          <cell r="A41" t="str">
            <v>2009Oct7126084137initial</v>
          </cell>
          <cell r="B41">
            <v>70</v>
          </cell>
          <cell r="C41">
            <v>2009</v>
          </cell>
          <cell r="D41" t="str">
            <v>Oct</v>
          </cell>
          <cell r="E41" t="str">
            <v>712</v>
          </cell>
          <cell r="F41">
            <v>6084</v>
          </cell>
          <cell r="G41">
            <v>137</v>
          </cell>
          <cell r="I41" t="str">
            <v>initial</v>
          </cell>
          <cell r="J41" t="str">
            <v>0 - 16</v>
          </cell>
          <cell r="K41">
            <v>8</v>
          </cell>
          <cell r="L41" t="str">
            <v>1-1-1-1-1-1-1-1-0-0</v>
          </cell>
          <cell r="M41">
            <v>207</v>
          </cell>
          <cell r="N41" t="str">
            <v>B1 - 1656</v>
          </cell>
          <cell r="O41" t="str">
            <v>355-409-508-447-190-113-39-19-0</v>
          </cell>
          <cell r="P41" t="str">
            <v>B2 - 2080</v>
          </cell>
          <cell r="Q41">
            <v>3736</v>
          </cell>
        </row>
        <row r="42">
          <cell r="A42" t="str">
            <v>2009Oct7126084137EC</v>
          </cell>
          <cell r="B42">
            <v>70</v>
          </cell>
          <cell r="C42">
            <v>2009</v>
          </cell>
          <cell r="D42" t="str">
            <v>Oct</v>
          </cell>
          <cell r="E42" t="str">
            <v>712</v>
          </cell>
          <cell r="F42">
            <v>6084</v>
          </cell>
          <cell r="G42">
            <v>137</v>
          </cell>
          <cell r="I42" t="str">
            <v>EC</v>
          </cell>
          <cell r="J42" t="str">
            <v>0 - 16</v>
          </cell>
          <cell r="O42" t="str">
            <v>22-22-24-22-19-15-10-6-5</v>
          </cell>
          <cell r="P42" t="str">
            <v>EC - 145</v>
          </cell>
          <cell r="Q42">
            <v>145</v>
          </cell>
        </row>
        <row r="43">
          <cell r="A43" t="str">
            <v>2009Oct7126084137EX</v>
          </cell>
          <cell r="B43">
            <v>70</v>
          </cell>
          <cell r="C43">
            <v>2009</v>
          </cell>
          <cell r="D43" t="str">
            <v>Oct</v>
          </cell>
          <cell r="E43" t="str">
            <v>712</v>
          </cell>
          <cell r="F43">
            <v>6084</v>
          </cell>
          <cell r="G43">
            <v>137</v>
          </cell>
          <cell r="I43" t="str">
            <v>EX</v>
          </cell>
          <cell r="J43" t="str">
            <v>0 - 16</v>
          </cell>
          <cell r="K43">
            <v>8</v>
          </cell>
          <cell r="L43" t="str">
            <v>1-1-1-1-1-1-1-1-0-0</v>
          </cell>
          <cell r="M43">
            <v>15</v>
          </cell>
          <cell r="N43" t="str">
            <v>EX - 120</v>
          </cell>
          <cell r="O43" t="str">
            <v>SIZE 8</v>
          </cell>
          <cell r="P43">
            <v>2</v>
          </cell>
          <cell r="Q43">
            <v>122</v>
          </cell>
        </row>
        <row r="44">
          <cell r="A44" t="str">
            <v>2009Oct730597471initial</v>
          </cell>
          <cell r="B44">
            <v>70</v>
          </cell>
          <cell r="C44">
            <v>2009</v>
          </cell>
          <cell r="D44" t="str">
            <v>Oct</v>
          </cell>
          <cell r="E44" t="str">
            <v>730</v>
          </cell>
          <cell r="F44" t="str">
            <v>5974</v>
          </cell>
          <cell r="G44">
            <v>71</v>
          </cell>
          <cell r="I44" t="str">
            <v>initial</v>
          </cell>
          <cell r="J44" t="str">
            <v>0 - 16</v>
          </cell>
          <cell r="K44">
            <v>8</v>
          </cell>
          <cell r="L44" t="str">
            <v>1-1-1-1-1-1-1-1-0-0</v>
          </cell>
          <cell r="M44">
            <v>204</v>
          </cell>
          <cell r="N44" t="str">
            <v>B1 - 1632</v>
          </cell>
          <cell r="O44" t="str">
            <v>376-421-497-435-211-97-43-24-0</v>
          </cell>
          <cell r="P44" t="str">
            <v>B2 - 2104</v>
          </cell>
          <cell r="Q44">
            <v>3736</v>
          </cell>
        </row>
        <row r="45">
          <cell r="A45" t="str">
            <v>2009Oct730597471EC</v>
          </cell>
          <cell r="B45">
            <v>70</v>
          </cell>
          <cell r="C45">
            <v>2009</v>
          </cell>
          <cell r="D45" t="str">
            <v>Oct</v>
          </cell>
          <cell r="E45" t="str">
            <v>730</v>
          </cell>
          <cell r="F45" t="str">
            <v>5974</v>
          </cell>
          <cell r="G45">
            <v>71</v>
          </cell>
          <cell r="I45" t="str">
            <v>EC</v>
          </cell>
          <cell r="J45" t="str">
            <v>0 - 16</v>
          </cell>
          <cell r="O45" t="str">
            <v>21-23-24-21-18-14-10-6-6</v>
          </cell>
          <cell r="P45" t="str">
            <v>EC - 143</v>
          </cell>
          <cell r="Q45">
            <v>143</v>
          </cell>
        </row>
        <row r="46">
          <cell r="A46" t="str">
            <v>2009Oct730597471EX</v>
          </cell>
          <cell r="B46">
            <v>70</v>
          </cell>
          <cell r="C46">
            <v>2009</v>
          </cell>
          <cell r="D46" t="str">
            <v>Oct</v>
          </cell>
          <cell r="E46" t="str">
            <v>730</v>
          </cell>
          <cell r="F46" t="str">
            <v>5974</v>
          </cell>
          <cell r="G46">
            <v>71</v>
          </cell>
          <cell r="I46" t="str">
            <v>EX</v>
          </cell>
          <cell r="J46" t="str">
            <v>0 - 16</v>
          </cell>
          <cell r="K46">
            <v>8</v>
          </cell>
          <cell r="L46" t="str">
            <v>1-1-1-1-1-1-1-1-0-0</v>
          </cell>
          <cell r="M46">
            <v>15</v>
          </cell>
          <cell r="N46" t="str">
            <v>EX - 120</v>
          </cell>
          <cell r="O46" t="str">
            <v>SIZE 8</v>
          </cell>
          <cell r="P46">
            <v>2</v>
          </cell>
          <cell r="Q46">
            <v>122</v>
          </cell>
        </row>
        <row r="47">
          <cell r="A47" t="str">
            <v>2009Oct7086083150initial</v>
          </cell>
          <cell r="B47">
            <v>70</v>
          </cell>
          <cell r="C47">
            <v>2009</v>
          </cell>
          <cell r="D47" t="str">
            <v>Oct</v>
          </cell>
          <cell r="E47" t="str">
            <v>708</v>
          </cell>
          <cell r="F47" t="str">
            <v>6083</v>
          </cell>
          <cell r="G47">
            <v>150</v>
          </cell>
          <cell r="I47" t="str">
            <v>initial</v>
          </cell>
          <cell r="J47" t="str">
            <v>XS - XL</v>
          </cell>
          <cell r="K47">
            <v>4</v>
          </cell>
          <cell r="L47" t="str">
            <v>1-1-1-1-0</v>
          </cell>
          <cell r="M47">
            <v>210</v>
          </cell>
          <cell r="N47" t="str">
            <v>B1 - 840</v>
          </cell>
          <cell r="O47" t="str">
            <v>43-72-37-4-0</v>
          </cell>
          <cell r="P47" t="str">
            <v>B2 - 256</v>
          </cell>
          <cell r="Q47">
            <v>1096</v>
          </cell>
        </row>
        <row r="48">
          <cell r="A48" t="str">
            <v>2009Oct7086083150EC</v>
          </cell>
          <cell r="B48">
            <v>70</v>
          </cell>
          <cell r="C48">
            <v>2009</v>
          </cell>
          <cell r="D48" t="str">
            <v>Oct</v>
          </cell>
          <cell r="E48" t="str">
            <v>708</v>
          </cell>
          <cell r="F48" t="str">
            <v>6083</v>
          </cell>
          <cell r="G48">
            <v>150</v>
          </cell>
          <cell r="I48" t="str">
            <v>EC</v>
          </cell>
          <cell r="J48" t="str">
            <v>XS - XL</v>
          </cell>
          <cell r="O48" t="str">
            <v>11-14-12-7-0</v>
          </cell>
          <cell r="P48" t="str">
            <v>EC - 44</v>
          </cell>
          <cell r="Q48">
            <v>44</v>
          </cell>
        </row>
        <row r="49">
          <cell r="A49" t="str">
            <v>2009Oct7086083150EX</v>
          </cell>
          <cell r="B49">
            <v>70</v>
          </cell>
          <cell r="C49">
            <v>2009</v>
          </cell>
          <cell r="D49" t="str">
            <v>Oct</v>
          </cell>
          <cell r="E49" t="str">
            <v>708</v>
          </cell>
          <cell r="F49" t="str">
            <v>6083</v>
          </cell>
          <cell r="G49">
            <v>150</v>
          </cell>
          <cell r="I49" t="str">
            <v>EX</v>
          </cell>
          <cell r="J49" t="str">
            <v>XS - XL</v>
          </cell>
          <cell r="K49">
            <v>4</v>
          </cell>
          <cell r="L49" t="str">
            <v>1-1-1-1-0</v>
          </cell>
          <cell r="M49">
            <v>15</v>
          </cell>
          <cell r="N49" t="str">
            <v>EX - 60</v>
          </cell>
          <cell r="O49" t="str">
            <v>SIZE M</v>
          </cell>
          <cell r="P49">
            <v>2</v>
          </cell>
          <cell r="Q49">
            <v>62</v>
          </cell>
        </row>
        <row r="50">
          <cell r="A50" t="str">
            <v>2009Oct7306068150EC</v>
          </cell>
          <cell r="B50">
            <v>70</v>
          </cell>
          <cell r="C50">
            <v>2009</v>
          </cell>
          <cell r="D50" t="str">
            <v>Oct</v>
          </cell>
          <cell r="E50" t="str">
            <v>730</v>
          </cell>
          <cell r="F50" t="str">
            <v>6068</v>
          </cell>
          <cell r="G50">
            <v>150</v>
          </cell>
          <cell r="I50" t="str">
            <v>EC</v>
          </cell>
          <cell r="J50" t="str">
            <v>XS - XL</v>
          </cell>
          <cell r="O50" t="str">
            <v>28-41-41-18-12</v>
          </cell>
          <cell r="P50" t="str">
            <v>FL - 140</v>
          </cell>
          <cell r="Q50">
            <v>140</v>
          </cell>
        </row>
        <row r="51">
          <cell r="A51" t="str">
            <v>2009Oct7306068150initial</v>
          </cell>
          <cell r="B51">
            <v>70</v>
          </cell>
          <cell r="C51">
            <v>2009</v>
          </cell>
          <cell r="D51" t="str">
            <v>Oct</v>
          </cell>
          <cell r="E51" t="str">
            <v>730</v>
          </cell>
          <cell r="F51" t="str">
            <v>6068</v>
          </cell>
          <cell r="G51">
            <v>150</v>
          </cell>
          <cell r="I51" t="str">
            <v>initial</v>
          </cell>
          <cell r="J51" t="str">
            <v>XS - XL</v>
          </cell>
          <cell r="O51" t="str">
            <v>17-20-15-8-0</v>
          </cell>
          <cell r="P51" t="str">
            <v>FL - 60</v>
          </cell>
          <cell r="Q51">
            <v>60</v>
          </cell>
        </row>
        <row r="52">
          <cell r="A52" t="str">
            <v>2009Oct7305988100initial</v>
          </cell>
          <cell r="B52">
            <v>70</v>
          </cell>
          <cell r="C52">
            <v>2009</v>
          </cell>
          <cell r="D52" t="str">
            <v>Oct</v>
          </cell>
          <cell r="E52" t="str">
            <v>730</v>
          </cell>
          <cell r="F52" t="str">
            <v>5988</v>
          </cell>
          <cell r="G52">
            <v>100</v>
          </cell>
          <cell r="I52" t="str">
            <v>initial</v>
          </cell>
          <cell r="J52" t="str">
            <v>0 - 16</v>
          </cell>
          <cell r="K52">
            <v>8</v>
          </cell>
          <cell r="L52" t="str">
            <v>1-1-1-1-1-1-1-1-0-0</v>
          </cell>
          <cell r="M52">
            <v>40</v>
          </cell>
          <cell r="N52" t="str">
            <v>B1 - 320</v>
          </cell>
          <cell r="O52" t="str">
            <v>47-58-79-77-37-21-11-5-0</v>
          </cell>
          <cell r="P52" t="str">
            <v>B2 - 335</v>
          </cell>
          <cell r="Q52">
            <v>655</v>
          </cell>
        </row>
        <row r="53">
          <cell r="A53" t="str">
            <v>2009Oct7305988100EC</v>
          </cell>
          <cell r="B53">
            <v>70</v>
          </cell>
          <cell r="C53">
            <v>2009</v>
          </cell>
          <cell r="D53" t="str">
            <v>Oct</v>
          </cell>
          <cell r="E53" t="str">
            <v>730</v>
          </cell>
          <cell r="F53" t="str">
            <v>5988</v>
          </cell>
          <cell r="G53">
            <v>100</v>
          </cell>
          <cell r="I53" t="str">
            <v>EC</v>
          </cell>
          <cell r="J53" t="str">
            <v>0 - 16</v>
          </cell>
          <cell r="O53" t="str">
            <v>19-21-20-18-16-16-8-4-3</v>
          </cell>
          <cell r="P53" t="str">
            <v>EC - 125</v>
          </cell>
          <cell r="Q53">
            <v>125</v>
          </cell>
        </row>
        <row r="54">
          <cell r="A54" t="str">
            <v>2009Oct7305988100EX</v>
          </cell>
          <cell r="B54">
            <v>70</v>
          </cell>
          <cell r="C54">
            <v>2009</v>
          </cell>
          <cell r="D54" t="str">
            <v>Oct</v>
          </cell>
          <cell r="E54" t="str">
            <v>730</v>
          </cell>
          <cell r="F54" t="str">
            <v>5988</v>
          </cell>
          <cell r="G54">
            <v>100</v>
          </cell>
          <cell r="I54" t="str">
            <v>EX</v>
          </cell>
          <cell r="J54" t="str">
            <v>0 - 16</v>
          </cell>
          <cell r="K54">
            <v>8</v>
          </cell>
          <cell r="L54" t="str">
            <v>1-1-1-1-1-1-1-1-0-0</v>
          </cell>
          <cell r="M54">
            <v>15</v>
          </cell>
          <cell r="N54" t="str">
            <v>EX - 120</v>
          </cell>
          <cell r="O54" t="str">
            <v>SIZE 8</v>
          </cell>
          <cell r="P54">
            <v>2</v>
          </cell>
          <cell r="Q54">
            <v>122</v>
          </cell>
        </row>
        <row r="55">
          <cell r="A55" t="str">
            <v>2009Nov7066044100FL</v>
          </cell>
          <cell r="B55">
            <v>70</v>
          </cell>
          <cell r="C55">
            <v>2009</v>
          </cell>
          <cell r="D55" t="str">
            <v>Nov</v>
          </cell>
          <cell r="E55" t="str">
            <v>706</v>
          </cell>
          <cell r="F55" t="str">
            <v>6044</v>
          </cell>
          <cell r="G55">
            <v>100</v>
          </cell>
          <cell r="I55" t="str">
            <v>FL</v>
          </cell>
          <cell r="J55" t="str">
            <v>0 - 16</v>
          </cell>
          <cell r="O55" t="str">
            <v>72-80-93-82-63-48-35-26-0</v>
          </cell>
          <cell r="P55" t="str">
            <v>FL - 500</v>
          </cell>
          <cell r="Q55">
            <v>499</v>
          </cell>
        </row>
        <row r="56">
          <cell r="A56" t="str">
            <v>2010Dec7066044100FL</v>
          </cell>
          <cell r="B56">
            <v>70</v>
          </cell>
          <cell r="C56">
            <v>2009</v>
          </cell>
          <cell r="D56" t="str">
            <v>Dec</v>
          </cell>
          <cell r="E56" t="str">
            <v>706</v>
          </cell>
          <cell r="F56" t="str">
            <v>6044</v>
          </cell>
          <cell r="G56">
            <v>100</v>
          </cell>
          <cell r="I56" t="str">
            <v>FL</v>
          </cell>
          <cell r="J56" t="str">
            <v>0 - 16</v>
          </cell>
          <cell r="O56" t="str">
            <v>72-80-93-82-63-48-35-26-0</v>
          </cell>
          <cell r="P56" t="str">
            <v>FL - 500</v>
          </cell>
          <cell r="Q56">
            <v>499</v>
          </cell>
        </row>
        <row r="57">
          <cell r="A57" t="str">
            <v>2009Nov7266128184initial</v>
          </cell>
          <cell r="B57">
            <v>70</v>
          </cell>
          <cell r="C57">
            <v>2009</v>
          </cell>
          <cell r="D57" t="str">
            <v>Nov</v>
          </cell>
          <cell r="E57" t="str">
            <v>726</v>
          </cell>
          <cell r="F57" t="str">
            <v>6128</v>
          </cell>
          <cell r="G57">
            <v>184</v>
          </cell>
          <cell r="I57" t="str">
            <v>initial</v>
          </cell>
          <cell r="J57" t="str">
            <v>0 - 16</v>
          </cell>
          <cell r="K57">
            <v>8</v>
          </cell>
          <cell r="L57" t="str">
            <v>1-1-1-1-1-1-1-1-0-0</v>
          </cell>
          <cell r="M57">
            <v>204</v>
          </cell>
          <cell r="N57" t="str">
            <v>B1 - 1632</v>
          </cell>
          <cell r="O57" t="str">
            <v>170-212-309-282-134-64-10-0-0</v>
          </cell>
          <cell r="P57" t="str">
            <v>B2 - 1181</v>
          </cell>
          <cell r="Q57">
            <v>2813</v>
          </cell>
        </row>
        <row r="58">
          <cell r="A58" t="str">
            <v>2009Nov7266128184EC</v>
          </cell>
          <cell r="B58">
            <v>70</v>
          </cell>
          <cell r="C58">
            <v>2009</v>
          </cell>
          <cell r="D58" t="str">
            <v>Nov</v>
          </cell>
          <cell r="E58" t="str">
            <v>726</v>
          </cell>
          <cell r="F58" t="str">
            <v>6128</v>
          </cell>
          <cell r="G58">
            <v>184</v>
          </cell>
          <cell r="I58" t="str">
            <v>EC</v>
          </cell>
          <cell r="J58" t="str">
            <v>0 - 16</v>
          </cell>
          <cell r="O58" t="str">
            <v>25-29-27-24-22-22-10-5-4</v>
          </cell>
          <cell r="P58" t="str">
            <v>EC - 168</v>
          </cell>
          <cell r="Q58">
            <v>168</v>
          </cell>
        </row>
        <row r="59">
          <cell r="A59" t="str">
            <v>2009Nov7266128184EX</v>
          </cell>
          <cell r="B59">
            <v>70</v>
          </cell>
          <cell r="C59">
            <v>2009</v>
          </cell>
          <cell r="D59" t="str">
            <v>Nov</v>
          </cell>
          <cell r="E59" t="str">
            <v>726</v>
          </cell>
          <cell r="F59" t="str">
            <v>6128</v>
          </cell>
          <cell r="G59">
            <v>184</v>
          </cell>
          <cell r="I59" t="str">
            <v>EX</v>
          </cell>
          <cell r="J59" t="str">
            <v>0 - 16</v>
          </cell>
          <cell r="K59">
            <v>8</v>
          </cell>
          <cell r="L59" t="str">
            <v>1-1-1-1-1-1-1-1-0-0</v>
          </cell>
          <cell r="M59">
            <v>15</v>
          </cell>
          <cell r="N59" t="str">
            <v>EX - 120</v>
          </cell>
          <cell r="O59" t="str">
            <v>SIZE 8</v>
          </cell>
          <cell r="P59">
            <v>2</v>
          </cell>
          <cell r="Q59">
            <v>122</v>
          </cell>
        </row>
        <row r="60">
          <cell r="A60" t="str">
            <v>2009Dec7266128184FL</v>
          </cell>
          <cell r="B60">
            <v>70</v>
          </cell>
          <cell r="C60">
            <v>2009</v>
          </cell>
          <cell r="D60" t="str">
            <v>Dec</v>
          </cell>
          <cell r="E60" t="str">
            <v>726</v>
          </cell>
          <cell r="F60" t="str">
            <v>6128</v>
          </cell>
          <cell r="G60">
            <v>184</v>
          </cell>
          <cell r="I60" t="str">
            <v>FL</v>
          </cell>
          <cell r="J60" t="str">
            <v>0 - 16</v>
          </cell>
          <cell r="O60" t="str">
            <v>137-154-181-169-123-88-58-40-0</v>
          </cell>
          <cell r="P60" t="str">
            <v>FL - 950</v>
          </cell>
          <cell r="Q60">
            <v>950</v>
          </cell>
        </row>
        <row r="61">
          <cell r="A61" t="str">
            <v>2009Jan7266128184FL</v>
          </cell>
          <cell r="B61">
            <v>70</v>
          </cell>
          <cell r="C61">
            <v>2009</v>
          </cell>
          <cell r="D61" t="str">
            <v>Jan</v>
          </cell>
          <cell r="E61" t="str">
            <v>726</v>
          </cell>
          <cell r="F61" t="str">
            <v>6128</v>
          </cell>
          <cell r="G61">
            <v>184</v>
          </cell>
          <cell r="I61" t="str">
            <v>FL</v>
          </cell>
          <cell r="J61" t="str">
            <v>0 - 16</v>
          </cell>
          <cell r="O61" t="str">
            <v>137-154-181-169-123-88-58-40-0</v>
          </cell>
          <cell r="P61" t="str">
            <v>FL - 950</v>
          </cell>
          <cell r="Q61">
            <v>950</v>
          </cell>
        </row>
        <row r="62">
          <cell r="A62" t="str">
            <v>2009Nov7476132207initial</v>
          </cell>
          <cell r="B62">
            <v>70</v>
          </cell>
          <cell r="C62">
            <v>2009</v>
          </cell>
          <cell r="D62" t="str">
            <v>Nov</v>
          </cell>
          <cell r="E62" t="str">
            <v>747</v>
          </cell>
          <cell r="F62" t="str">
            <v>6132</v>
          </cell>
          <cell r="G62">
            <v>207</v>
          </cell>
          <cell r="I62" t="str">
            <v>initial</v>
          </cell>
          <cell r="J62" t="str">
            <v>0 - 16</v>
          </cell>
          <cell r="K62">
            <v>8</v>
          </cell>
          <cell r="L62" t="str">
            <v>1-1-1-1-1-1-1-1-0-0</v>
          </cell>
          <cell r="M62">
            <v>212</v>
          </cell>
          <cell r="N62" t="str">
            <v>B1 - 1696</v>
          </cell>
          <cell r="O62" t="str">
            <v>120-144-221-177-94-56-27-15</v>
          </cell>
          <cell r="P62" t="str">
            <v>B2 - 584</v>
          </cell>
          <cell r="Q62">
            <v>2280</v>
          </cell>
        </row>
        <row r="63">
          <cell r="A63" t="str">
            <v>2009Nov7476132207EC</v>
          </cell>
          <cell r="B63">
            <v>70</v>
          </cell>
          <cell r="C63">
            <v>2009</v>
          </cell>
          <cell r="D63" t="str">
            <v>Nov</v>
          </cell>
          <cell r="E63" t="str">
            <v>747</v>
          </cell>
          <cell r="F63" t="str">
            <v>6132</v>
          </cell>
          <cell r="G63">
            <v>207</v>
          </cell>
          <cell r="I63" t="str">
            <v>EC</v>
          </cell>
          <cell r="J63" t="str">
            <v>0 - 16</v>
          </cell>
          <cell r="O63" t="str">
            <v>7-8-8-7-5-5-3-3-2</v>
          </cell>
          <cell r="P63" t="str">
            <v>EC - 48</v>
          </cell>
          <cell r="Q63">
            <v>48</v>
          </cell>
        </row>
        <row r="64">
          <cell r="A64" t="str">
            <v>2009Nov7476132207EX</v>
          </cell>
          <cell r="B64">
            <v>70</v>
          </cell>
          <cell r="C64">
            <v>2009</v>
          </cell>
          <cell r="D64" t="str">
            <v>Nov</v>
          </cell>
          <cell r="E64" t="str">
            <v>747</v>
          </cell>
          <cell r="F64" t="str">
            <v>6132</v>
          </cell>
          <cell r="G64">
            <v>207</v>
          </cell>
          <cell r="I64" t="str">
            <v>EX</v>
          </cell>
          <cell r="J64" t="str">
            <v>0 - 16</v>
          </cell>
          <cell r="K64">
            <v>8</v>
          </cell>
          <cell r="L64" t="str">
            <v>1-1-1-1-1-1-1-1-0-0</v>
          </cell>
          <cell r="M64">
            <v>9</v>
          </cell>
          <cell r="N64" t="str">
            <v>EX - 72</v>
          </cell>
          <cell r="O64" t="str">
            <v>SIZE 8</v>
          </cell>
          <cell r="P64">
            <v>2</v>
          </cell>
          <cell r="Q64">
            <v>74</v>
          </cell>
        </row>
        <row r="65">
          <cell r="A65" t="str">
            <v>2009Nov7126133175initial</v>
          </cell>
          <cell r="B65">
            <v>70</v>
          </cell>
          <cell r="C65">
            <v>2009</v>
          </cell>
          <cell r="D65" t="str">
            <v>Nov</v>
          </cell>
          <cell r="E65" t="str">
            <v>712</v>
          </cell>
          <cell r="F65" t="str">
            <v>6133</v>
          </cell>
          <cell r="G65">
            <v>175</v>
          </cell>
          <cell r="I65" t="str">
            <v>initial</v>
          </cell>
          <cell r="J65" t="str">
            <v>0 - 16</v>
          </cell>
          <cell r="K65">
            <v>8</v>
          </cell>
          <cell r="L65" t="str">
            <v>1-1-1-1-1-1-1-1-0-0</v>
          </cell>
          <cell r="M65">
            <v>214</v>
          </cell>
          <cell r="N65" t="str">
            <v>B1 - 1712</v>
          </cell>
          <cell r="O65" t="str">
            <v>544-612-734-672-320-195-85-54</v>
          </cell>
          <cell r="P65" t="str">
            <v>B2 - 2766</v>
          </cell>
          <cell r="Q65">
            <v>4478</v>
          </cell>
        </row>
        <row r="66">
          <cell r="A66" t="str">
            <v>2009Nov7126133175EC</v>
          </cell>
          <cell r="B66">
            <v>70</v>
          </cell>
          <cell r="C66">
            <v>2009</v>
          </cell>
          <cell r="D66" t="str">
            <v>Nov</v>
          </cell>
          <cell r="E66" t="str">
            <v>712</v>
          </cell>
          <cell r="F66" t="str">
            <v>6133</v>
          </cell>
          <cell r="G66">
            <v>175</v>
          </cell>
          <cell r="I66" t="str">
            <v>EC</v>
          </cell>
          <cell r="J66" t="str">
            <v>0 - 16</v>
          </cell>
          <cell r="O66" t="str">
            <v>22-25-23-21-20-20-9-5-5</v>
          </cell>
          <cell r="P66" t="str">
            <v>EC - 150</v>
          </cell>
          <cell r="Q66">
            <v>150</v>
          </cell>
        </row>
        <row r="67">
          <cell r="A67" t="str">
            <v>2009Nov7126133175EX</v>
          </cell>
          <cell r="B67">
            <v>70</v>
          </cell>
          <cell r="C67">
            <v>2009</v>
          </cell>
          <cell r="D67" t="str">
            <v>Nov</v>
          </cell>
          <cell r="E67" t="str">
            <v>712</v>
          </cell>
          <cell r="F67" t="str">
            <v>6133</v>
          </cell>
          <cell r="G67">
            <v>175</v>
          </cell>
          <cell r="I67" t="str">
            <v>EX</v>
          </cell>
          <cell r="J67" t="str">
            <v>0 - 16</v>
          </cell>
          <cell r="K67">
            <v>8</v>
          </cell>
          <cell r="L67" t="str">
            <v>1-1-1-1-1-1-1-1-0-0</v>
          </cell>
          <cell r="M67">
            <v>9</v>
          </cell>
          <cell r="N67" t="str">
            <v>EX - 72</v>
          </cell>
          <cell r="O67" t="str">
            <v>SIZE 8</v>
          </cell>
          <cell r="P67">
            <v>2</v>
          </cell>
          <cell r="Q67">
            <v>74</v>
          </cell>
        </row>
        <row r="68">
          <cell r="A68" t="str">
            <v>2009Nov7086025175initial</v>
          </cell>
          <cell r="B68">
            <v>70</v>
          </cell>
          <cell r="C68">
            <v>2009</v>
          </cell>
          <cell r="D68" t="str">
            <v>Nov</v>
          </cell>
          <cell r="E68" t="str">
            <v>708</v>
          </cell>
          <cell r="F68" t="str">
            <v>6025</v>
          </cell>
          <cell r="G68">
            <v>175</v>
          </cell>
          <cell r="I68" t="str">
            <v>initial</v>
          </cell>
          <cell r="J68" t="str">
            <v>XS - XL</v>
          </cell>
          <cell r="K68">
            <v>19</v>
          </cell>
          <cell r="L68" t="str">
            <v>5-6-5-3-0</v>
          </cell>
          <cell r="M68">
            <v>5</v>
          </cell>
          <cell r="N68" t="str">
            <v>B1 - 95</v>
          </cell>
          <cell r="O68" t="str">
            <v>2-4-0-0-0</v>
          </cell>
          <cell r="P68" t="str">
            <v>B2 - 0</v>
          </cell>
          <cell r="Q68">
            <v>95</v>
          </cell>
        </row>
        <row r="69">
          <cell r="A69" t="str">
            <v>2009Nov7086025175EC</v>
          </cell>
          <cell r="B69">
            <v>70</v>
          </cell>
          <cell r="C69">
            <v>2009</v>
          </cell>
          <cell r="D69" t="str">
            <v>Nov</v>
          </cell>
          <cell r="E69" t="str">
            <v>708</v>
          </cell>
          <cell r="F69" t="str">
            <v>6025</v>
          </cell>
          <cell r="G69">
            <v>175</v>
          </cell>
          <cell r="I69" t="str">
            <v>EC</v>
          </cell>
          <cell r="J69" t="str">
            <v>XS - XL</v>
          </cell>
          <cell r="O69" t="str">
            <v>25-33-35-17-8</v>
          </cell>
          <cell r="P69" t="str">
            <v>EC - 118</v>
          </cell>
          <cell r="Q69">
            <v>118</v>
          </cell>
        </row>
        <row r="70">
          <cell r="A70" t="str">
            <v>2009Nov7086025175EX</v>
          </cell>
          <cell r="B70">
            <v>70</v>
          </cell>
          <cell r="C70">
            <v>2009</v>
          </cell>
          <cell r="D70" t="str">
            <v>Nov</v>
          </cell>
          <cell r="E70" t="str">
            <v>708</v>
          </cell>
          <cell r="F70" t="str">
            <v>6025</v>
          </cell>
          <cell r="G70">
            <v>175</v>
          </cell>
          <cell r="I70" t="str">
            <v>EX</v>
          </cell>
          <cell r="J70" t="str">
            <v>XS - XL</v>
          </cell>
          <cell r="M70">
            <v>0</v>
          </cell>
          <cell r="N70" t="str">
            <v>EX - 0</v>
          </cell>
          <cell r="O70" t="str">
            <v>SIZE M</v>
          </cell>
          <cell r="P70">
            <v>2</v>
          </cell>
          <cell r="Q70">
            <v>2</v>
          </cell>
        </row>
        <row r="71">
          <cell r="A71" t="str">
            <v>2009Nov7086025175FL</v>
          </cell>
          <cell r="B71">
            <v>70</v>
          </cell>
          <cell r="C71">
            <v>2009</v>
          </cell>
          <cell r="D71" t="str">
            <v>Nov</v>
          </cell>
          <cell r="E71" t="str">
            <v>708</v>
          </cell>
          <cell r="F71" t="str">
            <v>6025</v>
          </cell>
          <cell r="G71">
            <v>175</v>
          </cell>
          <cell r="I71" t="str">
            <v>initial</v>
          </cell>
          <cell r="J71" t="str">
            <v>XS - XL</v>
          </cell>
          <cell r="K71">
            <v>7</v>
          </cell>
          <cell r="L71" t="str">
            <v>2-2-2-1-0</v>
          </cell>
          <cell r="M71">
            <v>233</v>
          </cell>
          <cell r="N71" t="str">
            <v>B1 - 1631</v>
          </cell>
          <cell r="O71" t="str">
            <v>314-508-316-170-0</v>
          </cell>
          <cell r="P71" t="str">
            <v>B2 - 1306</v>
          </cell>
          <cell r="Q71">
            <v>2937</v>
          </cell>
        </row>
        <row r="72">
          <cell r="A72" t="str">
            <v>2009Nov7086025175EX</v>
          </cell>
          <cell r="B72">
            <v>70</v>
          </cell>
          <cell r="C72">
            <v>2009</v>
          </cell>
          <cell r="D72" t="str">
            <v>Nov</v>
          </cell>
          <cell r="E72" t="str">
            <v>708</v>
          </cell>
          <cell r="F72" t="str">
            <v>6025</v>
          </cell>
          <cell r="G72">
            <v>175</v>
          </cell>
          <cell r="I72" t="str">
            <v>EX</v>
          </cell>
          <cell r="J72" t="str">
            <v>XS - XL</v>
          </cell>
          <cell r="K72">
            <v>7</v>
          </cell>
          <cell r="L72" t="str">
            <v>2-2-2-1-0</v>
          </cell>
          <cell r="M72">
            <v>9</v>
          </cell>
          <cell r="N72" t="str">
            <v>EX - 63</v>
          </cell>
          <cell r="O72" t="str">
            <v>SIZE M</v>
          </cell>
          <cell r="P72">
            <v>2</v>
          </cell>
          <cell r="Q72">
            <v>65</v>
          </cell>
        </row>
        <row r="73">
          <cell r="A73" t="str">
            <v>2010Feb7086024150initial</v>
          </cell>
          <cell r="B73">
            <v>70</v>
          </cell>
          <cell r="C73">
            <v>2010</v>
          </cell>
          <cell r="D73" t="str">
            <v>Feb</v>
          </cell>
          <cell r="E73" t="str">
            <v>708</v>
          </cell>
          <cell r="F73" t="str">
            <v>6024</v>
          </cell>
          <cell r="G73">
            <v>150</v>
          </cell>
          <cell r="I73" t="str">
            <v>initial</v>
          </cell>
          <cell r="J73" t="str">
            <v>XS - XL</v>
          </cell>
          <cell r="K73">
            <v>5</v>
          </cell>
          <cell r="L73" t="str">
            <v>1-2-1-1-0</v>
          </cell>
          <cell r="M73">
            <v>250</v>
          </cell>
          <cell r="N73" t="str">
            <v>B1 - 1250</v>
          </cell>
          <cell r="O73" t="str">
            <v>378-272-414-112-0</v>
          </cell>
          <cell r="P73" t="str">
            <v>B2 - 1175</v>
          </cell>
          <cell r="Q73">
            <v>2425</v>
          </cell>
        </row>
        <row r="74">
          <cell r="A74" t="str">
            <v>2010Feb7086024150EC</v>
          </cell>
          <cell r="B74">
            <v>70</v>
          </cell>
          <cell r="C74">
            <v>2010</v>
          </cell>
          <cell r="D74" t="str">
            <v>Feb</v>
          </cell>
          <cell r="E74" t="str">
            <v>708</v>
          </cell>
          <cell r="F74" t="str">
            <v>6024</v>
          </cell>
          <cell r="G74">
            <v>150</v>
          </cell>
          <cell r="I74" t="str">
            <v>EC</v>
          </cell>
          <cell r="J74" t="str">
            <v>XS - XL</v>
          </cell>
          <cell r="O74" t="str">
            <v>6-8-9-4-3</v>
          </cell>
          <cell r="P74" t="str">
            <v>EC - 30</v>
          </cell>
          <cell r="Q74">
            <v>30</v>
          </cell>
        </row>
        <row r="75">
          <cell r="A75" t="str">
            <v>2010Feb7086024150EX</v>
          </cell>
          <cell r="B75">
            <v>70</v>
          </cell>
          <cell r="C75">
            <v>2010</v>
          </cell>
          <cell r="D75" t="str">
            <v>Feb</v>
          </cell>
          <cell r="E75" t="str">
            <v>708</v>
          </cell>
          <cell r="F75" t="str">
            <v>6024</v>
          </cell>
          <cell r="G75">
            <v>150</v>
          </cell>
          <cell r="I75" t="str">
            <v>EX</v>
          </cell>
          <cell r="J75" t="str">
            <v>XS - XL</v>
          </cell>
          <cell r="K75">
            <v>5</v>
          </cell>
          <cell r="L75" t="str">
            <v>1-2-1-1-0</v>
          </cell>
          <cell r="M75">
            <v>0</v>
          </cell>
          <cell r="N75" t="str">
            <v>EX - 0</v>
          </cell>
          <cell r="O75" t="str">
            <v>SIZE M</v>
          </cell>
          <cell r="P75">
            <v>2</v>
          </cell>
          <cell r="Q75">
            <v>2</v>
          </cell>
        </row>
        <row r="76">
          <cell r="A76" t="str">
            <v>2010Dec7266034305initial</v>
          </cell>
          <cell r="B76">
            <v>70</v>
          </cell>
          <cell r="C76">
            <v>2010</v>
          </cell>
          <cell r="D76" t="str">
            <v>Dec</v>
          </cell>
          <cell r="E76" t="str">
            <v>726</v>
          </cell>
          <cell r="F76" t="str">
            <v>6034</v>
          </cell>
          <cell r="G76">
            <v>305</v>
          </cell>
          <cell r="I76" t="str">
            <v>initial</v>
          </cell>
          <cell r="J76" t="str">
            <v>0 - 16</v>
          </cell>
          <cell r="K76">
            <v>28</v>
          </cell>
          <cell r="L76" t="str">
            <v>5-4-6-4-4-3-1-1</v>
          </cell>
          <cell r="M76">
            <v>2</v>
          </cell>
          <cell r="N76" t="str">
            <v>B1 - 56</v>
          </cell>
          <cell r="O76" t="str">
            <v>1-3-2-3-1-1-2-1-0</v>
          </cell>
          <cell r="P76" t="str">
            <v>B2 - 14</v>
          </cell>
          <cell r="Q76">
            <v>70</v>
          </cell>
        </row>
        <row r="77">
          <cell r="A77" t="str">
            <v>2010Dec7266034305EC</v>
          </cell>
          <cell r="B77">
            <v>70</v>
          </cell>
          <cell r="C77">
            <v>2010</v>
          </cell>
          <cell r="D77" t="str">
            <v>Dec</v>
          </cell>
          <cell r="E77" t="str">
            <v>726</v>
          </cell>
          <cell r="F77" t="str">
            <v>6034</v>
          </cell>
          <cell r="G77">
            <v>305</v>
          </cell>
          <cell r="I77" t="str">
            <v>EC</v>
          </cell>
          <cell r="J77" t="str">
            <v>0 - 16</v>
          </cell>
          <cell r="O77" t="str">
            <v>12-14-13-11-10-10-6-2-2</v>
          </cell>
          <cell r="P77" t="str">
            <v>EC - 80</v>
          </cell>
          <cell r="Q77">
            <v>80</v>
          </cell>
        </row>
        <row r="78">
          <cell r="A78" t="str">
            <v>2010Dec7266034305EX</v>
          </cell>
          <cell r="B78">
            <v>70</v>
          </cell>
          <cell r="C78">
            <v>2010</v>
          </cell>
          <cell r="D78" t="str">
            <v>Dec</v>
          </cell>
          <cell r="E78" t="str">
            <v>726</v>
          </cell>
          <cell r="F78" t="str">
            <v>6034</v>
          </cell>
          <cell r="G78">
            <v>305</v>
          </cell>
          <cell r="I78" t="str">
            <v>EX</v>
          </cell>
          <cell r="J78" t="str">
            <v>0 - 16</v>
          </cell>
          <cell r="K78">
            <v>28</v>
          </cell>
          <cell r="L78" t="str">
            <v>5-4-6-4-4-3-1-1</v>
          </cell>
          <cell r="M78">
            <v>0</v>
          </cell>
          <cell r="N78" t="str">
            <v>EX - 0</v>
          </cell>
          <cell r="O78" t="str">
            <v>SIZE 8</v>
          </cell>
          <cell r="P78">
            <v>2</v>
          </cell>
          <cell r="Q78">
            <v>2</v>
          </cell>
        </row>
        <row r="79">
          <cell r="A79" t="str">
            <v>2009Nov7266092144FL</v>
          </cell>
          <cell r="B79">
            <v>70</v>
          </cell>
          <cell r="C79">
            <v>2009</v>
          </cell>
          <cell r="D79" t="str">
            <v>Nov</v>
          </cell>
          <cell r="E79" t="str">
            <v>726</v>
          </cell>
          <cell r="F79" t="str">
            <v>6092</v>
          </cell>
          <cell r="G79">
            <v>144</v>
          </cell>
          <cell r="I79" t="str">
            <v>FL</v>
          </cell>
          <cell r="J79" t="str">
            <v>0 - 16</v>
          </cell>
          <cell r="O79" t="str">
            <v>202-227-272-259-189-130-77-43-0</v>
          </cell>
          <cell r="P79" t="str">
            <v>FL - 1400</v>
          </cell>
          <cell r="Q79">
            <v>1399</v>
          </cell>
        </row>
        <row r="80">
          <cell r="A80" t="str">
            <v>2009Nov7266091144initial</v>
          </cell>
          <cell r="B80">
            <v>70</v>
          </cell>
          <cell r="C80">
            <v>2009</v>
          </cell>
          <cell r="D80" t="str">
            <v>Nov</v>
          </cell>
          <cell r="E80" t="str">
            <v>726</v>
          </cell>
          <cell r="F80" t="str">
            <v>6091</v>
          </cell>
          <cell r="G80">
            <v>144</v>
          </cell>
          <cell r="I80" t="str">
            <v>initial</v>
          </cell>
          <cell r="J80" t="str">
            <v>0 - 16</v>
          </cell>
          <cell r="K80">
            <v>8</v>
          </cell>
          <cell r="L80" t="str">
            <v>1-1-1-1-1-1-1-1-0-0</v>
          </cell>
          <cell r="M80">
            <v>214</v>
          </cell>
          <cell r="N80" t="str">
            <v>B1 - 1712</v>
          </cell>
          <cell r="O80" t="str">
            <v>385-463-571-513-260-149-25-0-0</v>
          </cell>
          <cell r="P80" t="str">
            <v>B2 - 2366</v>
          </cell>
          <cell r="Q80">
            <v>4078</v>
          </cell>
        </row>
        <row r="81">
          <cell r="A81" t="str">
            <v>2009Nov7266091144EC</v>
          </cell>
          <cell r="B81">
            <v>70</v>
          </cell>
          <cell r="C81">
            <v>2009</v>
          </cell>
          <cell r="D81" t="str">
            <v>Nov</v>
          </cell>
          <cell r="E81" t="str">
            <v>726</v>
          </cell>
          <cell r="F81" t="str">
            <v>6091</v>
          </cell>
          <cell r="G81">
            <v>144</v>
          </cell>
          <cell r="I81" t="str">
            <v>EC</v>
          </cell>
          <cell r="J81" t="str">
            <v>0 - 16</v>
          </cell>
          <cell r="O81" t="str">
            <v>22-25-23-21-20-20-9-5-5</v>
          </cell>
          <cell r="P81" t="str">
            <v>EC - 150</v>
          </cell>
          <cell r="Q81">
            <v>150</v>
          </cell>
        </row>
        <row r="82">
          <cell r="A82" t="str">
            <v>2009Nov7266091144EX</v>
          </cell>
          <cell r="B82">
            <v>70</v>
          </cell>
          <cell r="C82">
            <v>2009</v>
          </cell>
          <cell r="D82" t="str">
            <v>Nov</v>
          </cell>
          <cell r="E82" t="str">
            <v>726</v>
          </cell>
          <cell r="F82" t="str">
            <v>6091</v>
          </cell>
          <cell r="G82">
            <v>144</v>
          </cell>
          <cell r="I82" t="str">
            <v>EX</v>
          </cell>
          <cell r="J82" t="str">
            <v>0 - 16</v>
          </cell>
          <cell r="K82">
            <v>8</v>
          </cell>
          <cell r="L82" t="str">
            <v>1-1-1-1-1-1-1-1-0-0</v>
          </cell>
          <cell r="M82">
            <v>9</v>
          </cell>
          <cell r="N82" t="str">
            <v>EX - 72</v>
          </cell>
          <cell r="O82" t="str">
            <v>SIZE 8</v>
          </cell>
          <cell r="P82">
            <v>2</v>
          </cell>
          <cell r="Q82">
            <v>74</v>
          </cell>
        </row>
        <row r="83">
          <cell r="A83" t="str">
            <v>2010Dec7266134175initial</v>
          </cell>
          <cell r="B83">
            <v>70</v>
          </cell>
          <cell r="C83">
            <v>2010</v>
          </cell>
          <cell r="D83" t="str">
            <v>Dec</v>
          </cell>
          <cell r="E83" t="str">
            <v>726</v>
          </cell>
          <cell r="F83" t="str">
            <v>6134</v>
          </cell>
          <cell r="G83">
            <v>175</v>
          </cell>
          <cell r="I83" t="str">
            <v>initial</v>
          </cell>
          <cell r="J83" t="str">
            <v>0 - 16</v>
          </cell>
          <cell r="K83">
            <v>8</v>
          </cell>
          <cell r="L83" t="str">
            <v>1-1-1-1-1-1-1-1-0-0</v>
          </cell>
          <cell r="M83">
            <v>201</v>
          </cell>
          <cell r="N83" t="str">
            <v>B1 - 1608</v>
          </cell>
          <cell r="O83" t="str">
            <v>214-245-403-363-169-109-43-18-0</v>
          </cell>
          <cell r="P83" t="str">
            <v>B2 - 1564</v>
          </cell>
          <cell r="Q83">
            <v>3172</v>
          </cell>
        </row>
        <row r="84">
          <cell r="A84" t="str">
            <v>2010Dec7266134175EC</v>
          </cell>
          <cell r="B84">
            <v>70</v>
          </cell>
          <cell r="C84">
            <v>2010</v>
          </cell>
          <cell r="D84" t="str">
            <v>Dec</v>
          </cell>
          <cell r="E84" t="str">
            <v>726</v>
          </cell>
          <cell r="F84" t="str">
            <v>6134</v>
          </cell>
          <cell r="G84">
            <v>175</v>
          </cell>
          <cell r="I84" t="str">
            <v>EC</v>
          </cell>
          <cell r="J84" t="str">
            <v>0 - 16</v>
          </cell>
          <cell r="O84" t="str">
            <v>22-25-24-23-20-18-14-11-11</v>
          </cell>
          <cell r="P84" t="str">
            <v>EC - 168</v>
          </cell>
          <cell r="Q84">
            <v>168</v>
          </cell>
        </row>
        <row r="85">
          <cell r="A85" t="str">
            <v>2010Dec7266134175EX</v>
          </cell>
          <cell r="B85">
            <v>70</v>
          </cell>
          <cell r="C85">
            <v>2010</v>
          </cell>
          <cell r="D85" t="str">
            <v>Dec</v>
          </cell>
          <cell r="E85" t="str">
            <v>726</v>
          </cell>
          <cell r="F85" t="str">
            <v>6134</v>
          </cell>
          <cell r="G85">
            <v>175</v>
          </cell>
          <cell r="I85" t="str">
            <v>EX</v>
          </cell>
          <cell r="J85" t="str">
            <v>0 - 16</v>
          </cell>
          <cell r="K85">
            <v>8</v>
          </cell>
          <cell r="L85" t="str">
            <v>1-1-1-1-1-1-1-1-0-0</v>
          </cell>
          <cell r="M85">
            <v>20</v>
          </cell>
          <cell r="N85" t="str">
            <v>EX - 160</v>
          </cell>
          <cell r="O85" t="str">
            <v>SIZE 8</v>
          </cell>
          <cell r="P85">
            <v>2</v>
          </cell>
          <cell r="Q85">
            <v>162</v>
          </cell>
        </row>
        <row r="86">
          <cell r="A86" t="str">
            <v>2010Dec7266136175initial</v>
          </cell>
          <cell r="B86">
            <v>70</v>
          </cell>
          <cell r="C86">
            <v>2010</v>
          </cell>
          <cell r="D86" t="str">
            <v>Dec</v>
          </cell>
          <cell r="E86" t="str">
            <v>726</v>
          </cell>
          <cell r="F86" t="str">
            <v>6136</v>
          </cell>
          <cell r="G86">
            <v>175</v>
          </cell>
          <cell r="I86" t="str">
            <v>initial</v>
          </cell>
          <cell r="J86" t="str">
            <v>0 - 16</v>
          </cell>
          <cell r="K86">
            <v>8</v>
          </cell>
          <cell r="L86" t="str">
            <v>1-1-1-1-1-1-1-1-0-0</v>
          </cell>
          <cell r="M86">
            <v>208</v>
          </cell>
          <cell r="N86" t="str">
            <v>B1 - 1664</v>
          </cell>
          <cell r="O86" t="str">
            <v>290-329-477-406-243-146-60-25-0</v>
          </cell>
          <cell r="P86" t="str">
            <v>B2 - 1976</v>
          </cell>
          <cell r="Q86">
            <v>3640</v>
          </cell>
        </row>
        <row r="87">
          <cell r="A87" t="str">
            <v>2010Dec7266136175EC</v>
          </cell>
          <cell r="B87">
            <v>70</v>
          </cell>
          <cell r="C87">
            <v>2010</v>
          </cell>
          <cell r="D87" t="str">
            <v>Dec</v>
          </cell>
          <cell r="E87" t="str">
            <v>726</v>
          </cell>
          <cell r="F87" t="str">
            <v>6136</v>
          </cell>
          <cell r="G87">
            <v>175</v>
          </cell>
          <cell r="I87" t="str">
            <v>EC</v>
          </cell>
          <cell r="J87" t="str">
            <v>0 - 16</v>
          </cell>
          <cell r="O87" t="str">
            <v>26-30-28-25-23-23-11-5-5</v>
          </cell>
          <cell r="P87" t="str">
            <v>EC - 176</v>
          </cell>
          <cell r="Q87">
            <v>176</v>
          </cell>
        </row>
        <row r="88">
          <cell r="A88" t="str">
            <v>2010Dec7266136175EX</v>
          </cell>
          <cell r="B88">
            <v>70</v>
          </cell>
          <cell r="C88">
            <v>2010</v>
          </cell>
          <cell r="D88" t="str">
            <v>Dec</v>
          </cell>
          <cell r="E88" t="str">
            <v>726</v>
          </cell>
          <cell r="F88" t="str">
            <v>6136</v>
          </cell>
          <cell r="G88">
            <v>175</v>
          </cell>
          <cell r="I88" t="str">
            <v>EX</v>
          </cell>
          <cell r="J88" t="str">
            <v>0 - 16</v>
          </cell>
          <cell r="K88">
            <v>8</v>
          </cell>
          <cell r="L88" t="str">
            <v>1-1-1-1-1-1-1-1-0-0</v>
          </cell>
          <cell r="M88">
            <v>23</v>
          </cell>
          <cell r="N88" t="str">
            <v>EX - 184</v>
          </cell>
          <cell r="O88" t="str">
            <v>SIZE 8</v>
          </cell>
          <cell r="P88">
            <v>2</v>
          </cell>
          <cell r="Q88">
            <v>186</v>
          </cell>
        </row>
        <row r="89">
          <cell r="A89" t="str">
            <v>2010Dec7086135150initial</v>
          </cell>
          <cell r="B89">
            <v>70</v>
          </cell>
          <cell r="C89">
            <v>2010</v>
          </cell>
          <cell r="D89" t="str">
            <v>Dec</v>
          </cell>
          <cell r="E89" t="str">
            <v>708</v>
          </cell>
          <cell r="F89" t="str">
            <v>6135</v>
          </cell>
          <cell r="G89">
            <v>150</v>
          </cell>
          <cell r="I89" t="str">
            <v>initial</v>
          </cell>
          <cell r="J89" t="str">
            <v>0 - 16</v>
          </cell>
          <cell r="K89">
            <v>8</v>
          </cell>
          <cell r="L89" t="str">
            <v>1-1-1-1-1-1-1-1-0-0</v>
          </cell>
          <cell r="M89">
            <v>208</v>
          </cell>
          <cell r="N89" t="str">
            <v>B1 - 1664</v>
          </cell>
          <cell r="O89" t="str">
            <v>296-335-484-413-248-150-64-28-0</v>
          </cell>
          <cell r="P89" t="str">
            <v>B2 - 2018</v>
          </cell>
          <cell r="Q89">
            <v>3682</v>
          </cell>
        </row>
        <row r="90">
          <cell r="A90" t="str">
            <v>2010Dec7086135150EC</v>
          </cell>
          <cell r="B90">
            <v>70</v>
          </cell>
          <cell r="C90">
            <v>2010</v>
          </cell>
          <cell r="D90" t="str">
            <v>Dec</v>
          </cell>
          <cell r="E90" t="str">
            <v>708</v>
          </cell>
          <cell r="F90" t="str">
            <v>6135</v>
          </cell>
          <cell r="G90">
            <v>150</v>
          </cell>
          <cell r="I90" t="str">
            <v>EC</v>
          </cell>
          <cell r="J90" t="str">
            <v>0 - 16</v>
          </cell>
          <cell r="O90" t="str">
            <v>20-23-22-19-18-18-8-4-4</v>
          </cell>
          <cell r="P90" t="str">
            <v>EC - 136</v>
          </cell>
          <cell r="Q90">
            <v>136</v>
          </cell>
        </row>
        <row r="91">
          <cell r="A91" t="str">
            <v>2010Dec7086135150EX</v>
          </cell>
          <cell r="B91">
            <v>70</v>
          </cell>
          <cell r="C91">
            <v>2010</v>
          </cell>
          <cell r="D91" t="str">
            <v>Dec</v>
          </cell>
          <cell r="E91" t="str">
            <v>708</v>
          </cell>
          <cell r="F91" t="str">
            <v>6135</v>
          </cell>
          <cell r="G91">
            <v>150</v>
          </cell>
          <cell r="I91" t="str">
            <v>EX</v>
          </cell>
          <cell r="J91" t="str">
            <v>0 - 16</v>
          </cell>
          <cell r="K91">
            <v>8</v>
          </cell>
          <cell r="L91" t="str">
            <v>1-1-1-1-1-1-1-1-0-0</v>
          </cell>
          <cell r="M91">
            <v>23</v>
          </cell>
          <cell r="N91" t="str">
            <v>EX - 184</v>
          </cell>
          <cell r="O91" t="str">
            <v>SIZE 8</v>
          </cell>
          <cell r="P91">
            <v>2</v>
          </cell>
          <cell r="Q91">
            <v>186</v>
          </cell>
        </row>
        <row r="92">
          <cell r="A92" t="str">
            <v>2010Dec7126129101initial</v>
          </cell>
          <cell r="B92">
            <v>70</v>
          </cell>
          <cell r="C92">
            <v>2010</v>
          </cell>
          <cell r="D92" t="str">
            <v>Dec</v>
          </cell>
          <cell r="E92" t="str">
            <v>712</v>
          </cell>
          <cell r="F92" t="str">
            <v>6129</v>
          </cell>
          <cell r="G92">
            <v>101</v>
          </cell>
          <cell r="I92" t="str">
            <v>initial</v>
          </cell>
          <cell r="J92" t="str">
            <v>0 - 16</v>
          </cell>
          <cell r="K92">
            <v>8</v>
          </cell>
          <cell r="L92" t="str">
            <v>1-1-1-1-1-1-1-1-0-0</v>
          </cell>
          <cell r="M92">
            <v>208</v>
          </cell>
          <cell r="N92" t="str">
            <v>B1 - 1664</v>
          </cell>
          <cell r="O92" t="str">
            <v>286-325-472-402-239-142-58-22-0</v>
          </cell>
          <cell r="P92" t="str">
            <v>B2 - 1946</v>
          </cell>
          <cell r="Q92">
            <v>3610</v>
          </cell>
        </row>
        <row r="93">
          <cell r="A93" t="str">
            <v>2010Dec7126129101EC</v>
          </cell>
          <cell r="B93">
            <v>70</v>
          </cell>
          <cell r="C93">
            <v>2010</v>
          </cell>
          <cell r="D93" t="str">
            <v>Dec</v>
          </cell>
          <cell r="E93" t="str">
            <v>712</v>
          </cell>
          <cell r="F93" t="str">
            <v>6129</v>
          </cell>
          <cell r="G93">
            <v>101</v>
          </cell>
          <cell r="I93" t="str">
            <v>EC</v>
          </cell>
          <cell r="J93" t="str">
            <v>0 - 16</v>
          </cell>
          <cell r="O93" t="str">
            <v>31-35-33-29-27-27-12-6-6</v>
          </cell>
          <cell r="P93" t="str">
            <v>EC - 206</v>
          </cell>
          <cell r="Q93">
            <v>206</v>
          </cell>
        </row>
        <row r="94">
          <cell r="A94" t="str">
            <v>2010Dec7126129101EX</v>
          </cell>
          <cell r="B94">
            <v>70</v>
          </cell>
          <cell r="C94">
            <v>2010</v>
          </cell>
          <cell r="D94" t="str">
            <v>Dec</v>
          </cell>
          <cell r="E94" t="str">
            <v>712</v>
          </cell>
          <cell r="F94" t="str">
            <v>6129</v>
          </cell>
          <cell r="G94">
            <v>101</v>
          </cell>
          <cell r="I94" t="str">
            <v>EX</v>
          </cell>
          <cell r="J94" t="str">
            <v>0 - 16</v>
          </cell>
          <cell r="K94">
            <v>8</v>
          </cell>
          <cell r="L94" t="str">
            <v>1-1-1-1-1-1-1-1-0-0</v>
          </cell>
          <cell r="M94">
            <v>23</v>
          </cell>
          <cell r="N94" t="str">
            <v>EX - 184</v>
          </cell>
          <cell r="O94" t="str">
            <v>SIZE 8</v>
          </cell>
          <cell r="P94">
            <v>2</v>
          </cell>
          <cell r="Q94">
            <v>186</v>
          </cell>
        </row>
        <row r="95">
          <cell r="A95" t="str">
            <v>2010Dec7476137502initial</v>
          </cell>
          <cell r="B95">
            <v>70</v>
          </cell>
          <cell r="C95">
            <v>2010</v>
          </cell>
          <cell r="D95" t="str">
            <v>Dec</v>
          </cell>
          <cell r="E95" t="str">
            <v>747</v>
          </cell>
          <cell r="F95" t="str">
            <v>6137</v>
          </cell>
          <cell r="G95">
            <v>502</v>
          </cell>
          <cell r="I95" t="str">
            <v>initial</v>
          </cell>
          <cell r="J95" t="str">
            <v>0 - 16</v>
          </cell>
          <cell r="K95">
            <v>8</v>
          </cell>
          <cell r="L95" t="str">
            <v>1-1-1-1-1-1-1-1-0-0</v>
          </cell>
          <cell r="M95">
            <v>209</v>
          </cell>
          <cell r="N95" t="str">
            <v>B1 - 1672</v>
          </cell>
          <cell r="O95" t="str">
            <v>71-88-160-122-52-25-8-0-0</v>
          </cell>
          <cell r="P95" t="str">
            <v>B2 - 526</v>
          </cell>
          <cell r="Q95">
            <v>2198</v>
          </cell>
        </row>
        <row r="96">
          <cell r="A96" t="str">
            <v>2010Dec7476137502EC</v>
          </cell>
          <cell r="B96">
            <v>70</v>
          </cell>
          <cell r="C96">
            <v>2010</v>
          </cell>
          <cell r="D96" t="str">
            <v>Dec</v>
          </cell>
          <cell r="E96" t="str">
            <v>747</v>
          </cell>
          <cell r="F96" t="str">
            <v>6137</v>
          </cell>
          <cell r="G96">
            <v>502</v>
          </cell>
          <cell r="I96" t="str">
            <v>EC</v>
          </cell>
          <cell r="J96" t="str">
            <v>0 - 16</v>
          </cell>
          <cell r="O96" t="str">
            <v>15-16-15-14-13-13-6-3-3</v>
          </cell>
          <cell r="P96" t="str">
            <v>EC - 98</v>
          </cell>
          <cell r="Q96">
            <v>98</v>
          </cell>
        </row>
        <row r="97">
          <cell r="A97" t="str">
            <v>2010Dec7476137502EX</v>
          </cell>
          <cell r="B97">
            <v>70</v>
          </cell>
          <cell r="C97">
            <v>2010</v>
          </cell>
          <cell r="D97" t="str">
            <v>Dec</v>
          </cell>
          <cell r="E97" t="str">
            <v>747</v>
          </cell>
          <cell r="F97" t="str">
            <v>6137</v>
          </cell>
          <cell r="G97">
            <v>502</v>
          </cell>
          <cell r="I97" t="str">
            <v>EX</v>
          </cell>
          <cell r="J97" t="str">
            <v>0 - 16</v>
          </cell>
          <cell r="K97">
            <v>8</v>
          </cell>
          <cell r="L97" t="str">
            <v>1-1-1-1-1-1-1-1-0-0</v>
          </cell>
          <cell r="M97">
            <v>13</v>
          </cell>
          <cell r="N97" t="str">
            <v>EX - 104</v>
          </cell>
          <cell r="O97" t="str">
            <v>SIZE 8</v>
          </cell>
          <cell r="P97">
            <v>2</v>
          </cell>
          <cell r="Q97">
            <v>106</v>
          </cell>
        </row>
        <row r="98">
          <cell r="A98" t="str">
            <v>2010Dec7266128184FL</v>
          </cell>
          <cell r="B98">
            <v>70</v>
          </cell>
          <cell r="C98">
            <v>2010</v>
          </cell>
          <cell r="D98" t="str">
            <v>Dec</v>
          </cell>
          <cell r="E98" t="str">
            <v>726</v>
          </cell>
          <cell r="F98" t="str">
            <v>6128</v>
          </cell>
          <cell r="G98">
            <v>184</v>
          </cell>
          <cell r="I98" t="str">
            <v>FL</v>
          </cell>
          <cell r="J98" t="str">
            <v>0 - 16</v>
          </cell>
          <cell r="O98" t="str">
            <v>135-150-186-171-124-90-55-38-0</v>
          </cell>
          <cell r="P98" t="str">
            <v>FL - 950</v>
          </cell>
          <cell r="Q98">
            <v>949</v>
          </cell>
        </row>
        <row r="99">
          <cell r="A99" t="str">
            <v>2010Dec7266128184FL2</v>
          </cell>
          <cell r="B99">
            <v>70</v>
          </cell>
          <cell r="C99">
            <v>2010</v>
          </cell>
          <cell r="D99" t="str">
            <v>Dec</v>
          </cell>
          <cell r="E99" t="str">
            <v>726</v>
          </cell>
          <cell r="F99" t="str">
            <v>6128</v>
          </cell>
          <cell r="G99">
            <v>184</v>
          </cell>
          <cell r="I99" t="str">
            <v>FL2</v>
          </cell>
          <cell r="J99" t="str">
            <v>0 - 16</v>
          </cell>
          <cell r="O99" t="str">
            <v>72-80-99-91-66-48-29-17-0</v>
          </cell>
          <cell r="P99" t="str">
            <v>FL2 - 500</v>
          </cell>
          <cell r="Q99">
            <v>502</v>
          </cell>
        </row>
        <row r="100">
          <cell r="A100" t="str">
            <v>2010JAN7266136175FL</v>
          </cell>
          <cell r="B100">
            <v>70</v>
          </cell>
          <cell r="C100">
            <v>2010</v>
          </cell>
          <cell r="D100" t="str">
            <v>JAN</v>
          </cell>
          <cell r="E100" t="str">
            <v>726</v>
          </cell>
          <cell r="F100" t="str">
            <v>6136</v>
          </cell>
          <cell r="G100">
            <v>175</v>
          </cell>
          <cell r="I100" t="str">
            <v>FL</v>
          </cell>
          <cell r="J100" t="str">
            <v>0 - 16</v>
          </cell>
          <cell r="O100" t="str">
            <v>85-95-118-108-79-57-35-24-0</v>
          </cell>
          <cell r="P100" t="str">
            <v>FL - 600</v>
          </cell>
          <cell r="Q100">
            <v>601</v>
          </cell>
        </row>
        <row r="101">
          <cell r="A101" t="str">
            <v>2010JAN7266128184FL</v>
          </cell>
          <cell r="B101">
            <v>70</v>
          </cell>
          <cell r="C101">
            <v>2010</v>
          </cell>
          <cell r="D101" t="str">
            <v>JAN</v>
          </cell>
          <cell r="E101" t="str">
            <v>726</v>
          </cell>
          <cell r="F101" t="str">
            <v>6128</v>
          </cell>
          <cell r="G101">
            <v>184</v>
          </cell>
          <cell r="I101" t="str">
            <v>FL</v>
          </cell>
          <cell r="J101" t="str">
            <v>0 - 16</v>
          </cell>
          <cell r="O101" t="str">
            <v>135-150-186-171-124-90-55-38-0</v>
          </cell>
          <cell r="P101" t="str">
            <v>FL - 950</v>
          </cell>
          <cell r="Q101">
            <v>949</v>
          </cell>
        </row>
        <row r="102">
          <cell r="A102" t="str">
            <v>2010JAN7266128184FL2</v>
          </cell>
          <cell r="B102">
            <v>70</v>
          </cell>
          <cell r="C102">
            <v>2010</v>
          </cell>
          <cell r="D102" t="str">
            <v>JAN</v>
          </cell>
          <cell r="E102" t="str">
            <v>726</v>
          </cell>
          <cell r="F102" t="str">
            <v>6128</v>
          </cell>
          <cell r="G102">
            <v>184</v>
          </cell>
          <cell r="I102" t="str">
            <v>FL2</v>
          </cell>
          <cell r="J102" t="str">
            <v>0 - 16</v>
          </cell>
          <cell r="O102" t="str">
            <v>72-80-99-91-66-48-29-17-0</v>
          </cell>
          <cell r="P102" t="str">
            <v>FL2 - 500</v>
          </cell>
          <cell r="Q102">
            <v>502</v>
          </cell>
        </row>
        <row r="103">
          <cell r="A103" t="str">
            <v>2010Jan7126103102initial</v>
          </cell>
          <cell r="B103">
            <v>70</v>
          </cell>
          <cell r="C103">
            <v>2010</v>
          </cell>
          <cell r="D103" t="str">
            <v>Jan</v>
          </cell>
          <cell r="E103" t="str">
            <v>712</v>
          </cell>
          <cell r="F103" t="str">
            <v>6103</v>
          </cell>
          <cell r="G103">
            <v>102</v>
          </cell>
          <cell r="I103" t="str">
            <v>initial</v>
          </cell>
          <cell r="J103" t="str">
            <v>0 - 16</v>
          </cell>
          <cell r="K103">
            <v>10</v>
          </cell>
          <cell r="L103" t="str">
            <v>1-1-2-2-1-1-1-1-0-0</v>
          </cell>
          <cell r="M103">
            <v>198</v>
          </cell>
          <cell r="N103" t="str">
            <v>B1 - 1980</v>
          </cell>
          <cell r="O103" t="str">
            <v>344-382-343-292-295-188-88-48-0</v>
          </cell>
          <cell r="P103" t="str">
            <v>B2 - 1980</v>
          </cell>
          <cell r="Q103">
            <v>3960</v>
          </cell>
        </row>
        <row r="104">
          <cell r="A104" t="str">
            <v>2010Jan7126103102EC</v>
          </cell>
          <cell r="B104">
            <v>70</v>
          </cell>
          <cell r="C104">
            <v>2010</v>
          </cell>
          <cell r="D104" t="str">
            <v>Jan</v>
          </cell>
          <cell r="E104" t="str">
            <v>712</v>
          </cell>
          <cell r="F104" t="str">
            <v>6103</v>
          </cell>
          <cell r="G104">
            <v>102</v>
          </cell>
          <cell r="I104" t="str">
            <v>EC</v>
          </cell>
          <cell r="J104" t="str">
            <v>0 - 16</v>
          </cell>
          <cell r="O104" t="str">
            <v>27-31-29-25-23-23-12-5-5</v>
          </cell>
          <cell r="P104" t="str">
            <v>EC - 180</v>
          </cell>
          <cell r="Q104">
            <v>180</v>
          </cell>
        </row>
        <row r="105">
          <cell r="A105" t="str">
            <v>2010Jan7126103102EX</v>
          </cell>
          <cell r="B105">
            <v>70</v>
          </cell>
          <cell r="C105">
            <v>2010</v>
          </cell>
          <cell r="D105" t="str">
            <v>Jan</v>
          </cell>
          <cell r="E105" t="str">
            <v>712</v>
          </cell>
          <cell r="F105" t="str">
            <v>6103</v>
          </cell>
          <cell r="G105">
            <v>102</v>
          </cell>
          <cell r="I105" t="str">
            <v>EX</v>
          </cell>
          <cell r="J105" t="str">
            <v>0 - 16</v>
          </cell>
          <cell r="K105">
            <v>10</v>
          </cell>
          <cell r="L105" t="str">
            <v>1-1-2-2-1-1-1-1-0-0</v>
          </cell>
          <cell r="M105">
            <v>16</v>
          </cell>
          <cell r="N105" t="str">
            <v>EX - 160</v>
          </cell>
          <cell r="O105" t="str">
            <v>SIZE 8</v>
          </cell>
          <cell r="P105">
            <v>2</v>
          </cell>
          <cell r="Q105">
            <v>162</v>
          </cell>
        </row>
        <row r="106">
          <cell r="A106" t="str">
            <v>2010Jan7066157150initial</v>
          </cell>
          <cell r="B106">
            <v>70</v>
          </cell>
          <cell r="C106">
            <v>2010</v>
          </cell>
          <cell r="D106" t="str">
            <v>Jan</v>
          </cell>
          <cell r="E106" t="str">
            <v>706</v>
          </cell>
          <cell r="F106" t="str">
            <v>6157</v>
          </cell>
          <cell r="G106">
            <v>150</v>
          </cell>
          <cell r="I106" t="str">
            <v>initial</v>
          </cell>
          <cell r="J106" t="str">
            <v>0 - 16</v>
          </cell>
          <cell r="K106">
            <v>10</v>
          </cell>
          <cell r="L106" t="str">
            <v>1-1-2-2-1-1-1-1-0-0</v>
          </cell>
          <cell r="M106">
            <v>208</v>
          </cell>
          <cell r="N106" t="str">
            <v>B1 - 2080</v>
          </cell>
          <cell r="O106" t="str">
            <v>388-436-379-338-337-215-100-46-0</v>
          </cell>
          <cell r="P106" t="str">
            <v>B2 - 2239</v>
          </cell>
          <cell r="Q106">
            <v>4319</v>
          </cell>
        </row>
        <row r="107">
          <cell r="A107" t="str">
            <v>2010Jan7066157150EC</v>
          </cell>
          <cell r="B107">
            <v>70</v>
          </cell>
          <cell r="C107">
            <v>2010</v>
          </cell>
          <cell r="D107" t="str">
            <v>Jan</v>
          </cell>
          <cell r="E107" t="str">
            <v>706</v>
          </cell>
          <cell r="F107" t="str">
            <v>6157</v>
          </cell>
          <cell r="G107">
            <v>150</v>
          </cell>
          <cell r="I107" t="str">
            <v>EC</v>
          </cell>
          <cell r="J107" t="str">
            <v>0 - 16</v>
          </cell>
          <cell r="O107" t="str">
            <v>45-51-48-42-39-39-18-9-9</v>
          </cell>
          <cell r="P107" t="str">
            <v>EC - 300</v>
          </cell>
          <cell r="Q107">
            <v>300</v>
          </cell>
        </row>
        <row r="108">
          <cell r="A108" t="str">
            <v>2010Jan7066157150EX</v>
          </cell>
          <cell r="B108">
            <v>70</v>
          </cell>
          <cell r="C108">
            <v>2010</v>
          </cell>
          <cell r="D108" t="str">
            <v>Jan</v>
          </cell>
          <cell r="E108" t="str">
            <v>706</v>
          </cell>
          <cell r="F108" t="str">
            <v>6157</v>
          </cell>
          <cell r="G108">
            <v>150</v>
          </cell>
          <cell r="I108" t="str">
            <v>EX</v>
          </cell>
          <cell r="J108" t="str">
            <v>0 - 16</v>
          </cell>
          <cell r="K108">
            <v>10</v>
          </cell>
          <cell r="L108" t="str">
            <v>1-1-2-2-1-1-1-1-0-0</v>
          </cell>
          <cell r="M108">
            <v>18</v>
          </cell>
          <cell r="N108" t="str">
            <v>EX - 180</v>
          </cell>
          <cell r="O108" t="str">
            <v>SIZE 8</v>
          </cell>
          <cell r="P108">
            <v>2</v>
          </cell>
          <cell r="Q108">
            <v>182</v>
          </cell>
        </row>
        <row r="109">
          <cell r="A109" t="str">
            <v>2010Jan7066157305initial</v>
          </cell>
          <cell r="B109">
            <v>70</v>
          </cell>
          <cell r="C109">
            <v>2010</v>
          </cell>
          <cell r="D109" t="str">
            <v>Jan</v>
          </cell>
          <cell r="E109" t="str">
            <v>706</v>
          </cell>
          <cell r="F109" t="str">
            <v>6157</v>
          </cell>
          <cell r="G109">
            <v>305</v>
          </cell>
          <cell r="I109" t="str">
            <v>initial</v>
          </cell>
          <cell r="J109" t="str">
            <v>0 - 16</v>
          </cell>
          <cell r="K109">
            <v>10</v>
          </cell>
          <cell r="L109" t="str">
            <v>1-1-2-2-1-1-1-1-0-0</v>
          </cell>
          <cell r="M109">
            <v>208</v>
          </cell>
          <cell r="N109" t="str">
            <v>B1 - 2080</v>
          </cell>
          <cell r="O109" t="str">
            <v>388-436-379-338-337-215-100-46-0</v>
          </cell>
          <cell r="P109" t="str">
            <v>B2 - 2239</v>
          </cell>
          <cell r="Q109">
            <v>4319</v>
          </cell>
        </row>
        <row r="110">
          <cell r="A110" t="str">
            <v>2010Jan7066157305EC</v>
          </cell>
          <cell r="B110">
            <v>70</v>
          </cell>
          <cell r="C110">
            <v>2010</v>
          </cell>
          <cell r="D110" t="str">
            <v>Jan</v>
          </cell>
          <cell r="E110" t="str">
            <v>706</v>
          </cell>
          <cell r="F110" t="str">
            <v>6157</v>
          </cell>
          <cell r="G110">
            <v>305</v>
          </cell>
          <cell r="I110" t="str">
            <v>EC</v>
          </cell>
          <cell r="J110" t="str">
            <v>0 - 16</v>
          </cell>
          <cell r="O110" t="str">
            <v>45-51-48-42-39-39-18-9-9</v>
          </cell>
          <cell r="P110" t="str">
            <v>EC - 300</v>
          </cell>
          <cell r="Q110">
            <v>300</v>
          </cell>
        </row>
        <row r="111">
          <cell r="A111" t="str">
            <v>2010Jan7066157305EX</v>
          </cell>
          <cell r="B111">
            <v>70</v>
          </cell>
          <cell r="C111">
            <v>2010</v>
          </cell>
          <cell r="D111" t="str">
            <v>Jan</v>
          </cell>
          <cell r="E111" t="str">
            <v>706</v>
          </cell>
          <cell r="F111" t="str">
            <v>6157</v>
          </cell>
          <cell r="G111">
            <v>305</v>
          </cell>
          <cell r="I111" t="str">
            <v>EX</v>
          </cell>
          <cell r="J111" t="str">
            <v>0 - 16</v>
          </cell>
          <cell r="K111">
            <v>10</v>
          </cell>
          <cell r="L111" t="str">
            <v>1-1-2-2-1-1-1-1-0-0</v>
          </cell>
          <cell r="M111">
            <v>18</v>
          </cell>
          <cell r="N111" t="str">
            <v>EX - 180</v>
          </cell>
          <cell r="O111" t="str">
            <v>SIZE 8</v>
          </cell>
          <cell r="P111">
            <v>2</v>
          </cell>
          <cell r="Q111">
            <v>182</v>
          </cell>
        </row>
        <row r="112">
          <cell r="A112" t="str">
            <v>2010Jan7266149341initial</v>
          </cell>
          <cell r="B112">
            <v>70</v>
          </cell>
          <cell r="C112">
            <v>2010</v>
          </cell>
          <cell r="D112" t="str">
            <v>Jan</v>
          </cell>
          <cell r="E112" t="str">
            <v>726</v>
          </cell>
          <cell r="F112" t="str">
            <v>6149</v>
          </cell>
          <cell r="G112">
            <v>341</v>
          </cell>
          <cell r="I112" t="str">
            <v>initial</v>
          </cell>
          <cell r="J112" t="str">
            <v>0 - 16</v>
          </cell>
          <cell r="K112">
            <v>10</v>
          </cell>
          <cell r="L112" t="str">
            <v>1-1-2-2-1-1-1-1-0-0</v>
          </cell>
          <cell r="M112">
            <v>208</v>
          </cell>
          <cell r="N112" t="str">
            <v>B1 - 2080</v>
          </cell>
          <cell r="O112" t="str">
            <v>343-385-335-299-298-190-88-41</v>
          </cell>
          <cell r="P112" t="str">
            <v>B2 - 2239</v>
          </cell>
          <cell r="Q112">
            <v>4319</v>
          </cell>
        </row>
        <row r="113">
          <cell r="A113" t="str">
            <v>2010Jan7266149341EC</v>
          </cell>
          <cell r="B113">
            <v>70</v>
          </cell>
          <cell r="C113">
            <v>2010</v>
          </cell>
          <cell r="D113" t="str">
            <v>Jan</v>
          </cell>
          <cell r="E113" t="str">
            <v>726</v>
          </cell>
          <cell r="F113" t="str">
            <v>6149</v>
          </cell>
          <cell r="G113">
            <v>341</v>
          </cell>
          <cell r="I113" t="str">
            <v>EC</v>
          </cell>
          <cell r="J113" t="str">
            <v>0 - 16</v>
          </cell>
          <cell r="O113" t="str">
            <v>39-44-42-36-34-34-16-8-7</v>
          </cell>
          <cell r="P113" t="str">
            <v>EC - 260</v>
          </cell>
          <cell r="Q113">
            <v>260</v>
          </cell>
        </row>
        <row r="114">
          <cell r="A114" t="str">
            <v>2010Jan7266149341EX</v>
          </cell>
          <cell r="B114">
            <v>70</v>
          </cell>
          <cell r="C114">
            <v>2010</v>
          </cell>
          <cell r="D114" t="str">
            <v>Jan</v>
          </cell>
          <cell r="E114" t="str">
            <v>726</v>
          </cell>
          <cell r="F114" t="str">
            <v>6149</v>
          </cell>
          <cell r="G114">
            <v>341</v>
          </cell>
          <cell r="I114" t="str">
            <v>EX</v>
          </cell>
          <cell r="J114" t="str">
            <v>0 - 16</v>
          </cell>
          <cell r="K114">
            <v>10</v>
          </cell>
          <cell r="L114" t="str">
            <v>1-1-2-2-1-1-1-1-0-0</v>
          </cell>
          <cell r="M114">
            <v>18</v>
          </cell>
          <cell r="N114" t="str">
            <v>EX - 180</v>
          </cell>
          <cell r="O114" t="str">
            <v>SIZE 8</v>
          </cell>
          <cell r="P114">
            <v>2</v>
          </cell>
          <cell r="Q114">
            <v>182</v>
          </cell>
        </row>
        <row r="115">
          <cell r="A115" t="str">
            <v>2010Jan7266159157initial</v>
          </cell>
          <cell r="B115">
            <v>70</v>
          </cell>
          <cell r="C115">
            <v>2010</v>
          </cell>
          <cell r="D115" t="str">
            <v>Jan</v>
          </cell>
          <cell r="E115" t="str">
            <v>726</v>
          </cell>
          <cell r="F115" t="str">
            <v>6159</v>
          </cell>
          <cell r="G115">
            <v>157</v>
          </cell>
          <cell r="I115" t="str">
            <v>initial</v>
          </cell>
          <cell r="J115" t="str">
            <v>0 - 16</v>
          </cell>
          <cell r="K115">
            <v>10</v>
          </cell>
          <cell r="L115" t="str">
            <v>1-1-2-2-1-1-1-1-0-0</v>
          </cell>
          <cell r="M115">
            <v>217</v>
          </cell>
          <cell r="N115" t="str">
            <v>B1 - 2170</v>
          </cell>
          <cell r="O115" t="str">
            <v>413-472-418-368-364-237-112-56-0</v>
          </cell>
          <cell r="P115" t="str">
            <v>B2 - 2440</v>
          </cell>
          <cell r="Q115">
            <v>4610</v>
          </cell>
        </row>
        <row r="116">
          <cell r="A116" t="str">
            <v>2010Jan7266159157EC</v>
          </cell>
          <cell r="B116">
            <v>70</v>
          </cell>
          <cell r="C116">
            <v>2010</v>
          </cell>
          <cell r="D116" t="str">
            <v>Jan</v>
          </cell>
          <cell r="E116" t="str">
            <v>726</v>
          </cell>
          <cell r="F116" t="str">
            <v>6159</v>
          </cell>
          <cell r="G116">
            <v>157</v>
          </cell>
          <cell r="I116" t="str">
            <v>EC</v>
          </cell>
          <cell r="J116" t="str">
            <v>0 - 16</v>
          </cell>
          <cell r="O116" t="str">
            <v>32-36-34-29-27-27-13-6-6</v>
          </cell>
          <cell r="P116" t="str">
            <v>EC - 210</v>
          </cell>
          <cell r="Q116">
            <v>210</v>
          </cell>
        </row>
        <row r="117">
          <cell r="A117" t="str">
            <v>2010Jan7266159157EX</v>
          </cell>
          <cell r="B117">
            <v>70</v>
          </cell>
          <cell r="C117">
            <v>2010</v>
          </cell>
          <cell r="D117" t="str">
            <v>Jan</v>
          </cell>
          <cell r="E117" t="str">
            <v>726</v>
          </cell>
          <cell r="F117" t="str">
            <v>6159</v>
          </cell>
          <cell r="G117">
            <v>157</v>
          </cell>
          <cell r="I117" t="str">
            <v>EX</v>
          </cell>
          <cell r="J117" t="str">
            <v>0 - 16</v>
          </cell>
          <cell r="K117">
            <v>10</v>
          </cell>
          <cell r="L117" t="str">
            <v>1-1-2-2-1-1-1-1-0-0</v>
          </cell>
          <cell r="M117">
            <v>18</v>
          </cell>
          <cell r="N117" t="str">
            <v>EX - 180</v>
          </cell>
          <cell r="O117" t="str">
            <v>SIZE 8</v>
          </cell>
          <cell r="P117">
            <v>2</v>
          </cell>
          <cell r="Q117">
            <v>182</v>
          </cell>
        </row>
        <row r="118">
          <cell r="A118" t="str">
            <v>2010Jan7266158144initial</v>
          </cell>
          <cell r="B118">
            <v>70</v>
          </cell>
          <cell r="C118">
            <v>2010</v>
          </cell>
          <cell r="D118" t="str">
            <v>Jan</v>
          </cell>
          <cell r="E118" t="str">
            <v>726</v>
          </cell>
          <cell r="F118" t="str">
            <v>6158</v>
          </cell>
          <cell r="G118">
            <v>144</v>
          </cell>
          <cell r="I118" t="str">
            <v>initial</v>
          </cell>
          <cell r="J118" t="str">
            <v>0 - 16</v>
          </cell>
          <cell r="K118">
            <v>10</v>
          </cell>
          <cell r="L118" t="str">
            <v>1-1-2-2-1-1-1-1-0-0</v>
          </cell>
          <cell r="M118">
            <v>203</v>
          </cell>
          <cell r="N118" t="str">
            <v>B1 - 2030</v>
          </cell>
          <cell r="O118" t="str">
            <v>351-398-333-293-297-188-84-37-0</v>
          </cell>
          <cell r="P118" t="str">
            <v>B2 - 1981</v>
          </cell>
          <cell r="Q118">
            <v>4011</v>
          </cell>
        </row>
        <row r="119">
          <cell r="A119" t="str">
            <v>2010Jan7266158144EC</v>
          </cell>
          <cell r="B119">
            <v>70</v>
          </cell>
          <cell r="C119">
            <v>2010</v>
          </cell>
          <cell r="D119" t="str">
            <v>Jan</v>
          </cell>
          <cell r="E119" t="str">
            <v>726</v>
          </cell>
          <cell r="F119" t="str">
            <v>6158</v>
          </cell>
          <cell r="G119">
            <v>144</v>
          </cell>
          <cell r="I119" t="str">
            <v>EC</v>
          </cell>
          <cell r="J119" t="str">
            <v>0 - 16</v>
          </cell>
          <cell r="O119" t="str">
            <v>48-54-51-45-42-42-19-10-9</v>
          </cell>
          <cell r="P119" t="str">
            <v>EC - 320</v>
          </cell>
          <cell r="Q119">
            <v>320</v>
          </cell>
        </row>
        <row r="120">
          <cell r="A120" t="str">
            <v>2010Jan7266158144EX</v>
          </cell>
          <cell r="B120">
            <v>70</v>
          </cell>
          <cell r="C120">
            <v>2010</v>
          </cell>
          <cell r="D120" t="str">
            <v>Jan</v>
          </cell>
          <cell r="E120" t="str">
            <v>726</v>
          </cell>
          <cell r="F120" t="str">
            <v>6158</v>
          </cell>
          <cell r="G120">
            <v>144</v>
          </cell>
          <cell r="I120" t="str">
            <v>EX</v>
          </cell>
          <cell r="J120" t="str">
            <v>0 - 16</v>
          </cell>
          <cell r="K120">
            <v>10</v>
          </cell>
          <cell r="L120" t="str">
            <v>1-1-2-2-1-1-1-1-0-0</v>
          </cell>
          <cell r="M120">
            <v>17</v>
          </cell>
          <cell r="N120" t="str">
            <v>EX - 170</v>
          </cell>
          <cell r="O120" t="str">
            <v>SIZE 8</v>
          </cell>
          <cell r="P120">
            <v>2</v>
          </cell>
          <cell r="Q120">
            <v>172</v>
          </cell>
        </row>
        <row r="121">
          <cell r="A121" t="str">
            <v>2010jan708599871initial</v>
          </cell>
          <cell r="B121">
            <v>70</v>
          </cell>
          <cell r="C121">
            <v>2010</v>
          </cell>
          <cell r="D121" t="str">
            <v>jan</v>
          </cell>
          <cell r="E121" t="str">
            <v>708</v>
          </cell>
          <cell r="F121" t="str">
            <v>5998</v>
          </cell>
          <cell r="G121">
            <v>71</v>
          </cell>
          <cell r="I121" t="str">
            <v>initial</v>
          </cell>
          <cell r="J121" t="str">
            <v>XS - XL</v>
          </cell>
          <cell r="K121">
            <v>6</v>
          </cell>
          <cell r="L121" t="str">
            <v>1-2-2-1-0</v>
          </cell>
          <cell r="M121">
            <v>287</v>
          </cell>
          <cell r="N121" t="str">
            <v>B1 - 1722</v>
          </cell>
          <cell r="O121" t="str">
            <v>600-486-274-138-0</v>
          </cell>
          <cell r="P121" t="str">
            <v>B2 - 1497</v>
          </cell>
          <cell r="Q121">
            <v>3219</v>
          </cell>
        </row>
        <row r="122">
          <cell r="A122" t="str">
            <v>2010jan708599871EC</v>
          </cell>
          <cell r="B122">
            <v>70</v>
          </cell>
          <cell r="C122">
            <v>2010</v>
          </cell>
          <cell r="D122" t="str">
            <v>jan</v>
          </cell>
          <cell r="E122" t="str">
            <v>708</v>
          </cell>
          <cell r="F122" t="str">
            <v>5998</v>
          </cell>
          <cell r="G122">
            <v>71</v>
          </cell>
          <cell r="I122" t="str">
            <v>EC</v>
          </cell>
          <cell r="J122" t="str">
            <v>XS - XL</v>
          </cell>
          <cell r="O122" t="str">
            <v>32-42-45-21-11</v>
          </cell>
          <cell r="P122" t="str">
            <v>EC - 150</v>
          </cell>
          <cell r="Q122">
            <v>150</v>
          </cell>
        </row>
        <row r="123">
          <cell r="A123" t="str">
            <v>2010jan7085998715EX</v>
          </cell>
          <cell r="B123">
            <v>70</v>
          </cell>
          <cell r="C123">
            <v>2010</v>
          </cell>
          <cell r="D123" t="str">
            <v>jan</v>
          </cell>
          <cell r="E123" t="str">
            <v>708</v>
          </cell>
          <cell r="F123" t="str">
            <v>5998</v>
          </cell>
          <cell r="G123">
            <v>71</v>
          </cell>
          <cell r="I123" t="str">
            <v>EX</v>
          </cell>
          <cell r="J123" t="str">
            <v>XS - XL</v>
          </cell>
          <cell r="K123">
            <v>6</v>
          </cell>
          <cell r="L123" t="str">
            <v>1-2-2-1-0</v>
          </cell>
          <cell r="M123">
            <v>22</v>
          </cell>
          <cell r="N123" t="str">
            <v>EX - 132</v>
          </cell>
          <cell r="O123" t="str">
            <v>SIZE M</v>
          </cell>
          <cell r="P123">
            <v>2</v>
          </cell>
          <cell r="Q123">
            <v>134</v>
          </cell>
        </row>
        <row r="124">
          <cell r="A124" t="str">
            <v>2010jan7086166150initial</v>
          </cell>
          <cell r="B124">
            <v>70</v>
          </cell>
          <cell r="C124">
            <v>2010</v>
          </cell>
          <cell r="D124" t="str">
            <v>jan</v>
          </cell>
          <cell r="E124">
            <v>708</v>
          </cell>
          <cell r="F124" t="str">
            <v>6166</v>
          </cell>
          <cell r="G124">
            <v>150</v>
          </cell>
          <cell r="I124" t="str">
            <v>initial</v>
          </cell>
          <cell r="J124" t="str">
            <v>XS - XL</v>
          </cell>
          <cell r="K124">
            <v>6</v>
          </cell>
          <cell r="L124" t="str">
            <v>1-2-2-1-0</v>
          </cell>
          <cell r="M124">
            <v>389</v>
          </cell>
          <cell r="N124" t="str">
            <v>B1 - 2334</v>
          </cell>
          <cell r="O124" t="str">
            <v>712-536-306-198-0</v>
          </cell>
          <cell r="P124" t="str">
            <v>B2 - 1751</v>
          </cell>
          <cell r="Q124">
            <v>4085</v>
          </cell>
        </row>
        <row r="125">
          <cell r="A125" t="str">
            <v>2010jan7086166150EC</v>
          </cell>
          <cell r="B125">
            <v>70</v>
          </cell>
          <cell r="C125">
            <v>2010</v>
          </cell>
          <cell r="D125" t="str">
            <v>jan</v>
          </cell>
          <cell r="E125">
            <v>708</v>
          </cell>
          <cell r="F125" t="str">
            <v>6166</v>
          </cell>
          <cell r="G125">
            <v>150</v>
          </cell>
          <cell r="I125" t="str">
            <v>EC</v>
          </cell>
          <cell r="J125" t="str">
            <v>XS - XL</v>
          </cell>
          <cell r="O125" t="str">
            <v>33-45-41-20-14</v>
          </cell>
          <cell r="P125" t="str">
            <v>EC - 153</v>
          </cell>
          <cell r="Q125">
            <v>153</v>
          </cell>
        </row>
        <row r="126">
          <cell r="A126" t="str">
            <v>2010jan7086166150EX</v>
          </cell>
          <cell r="B126">
            <v>70</v>
          </cell>
          <cell r="C126">
            <v>2010</v>
          </cell>
          <cell r="D126" t="str">
            <v>jan</v>
          </cell>
          <cell r="E126">
            <v>708</v>
          </cell>
          <cell r="F126" t="str">
            <v>6166</v>
          </cell>
          <cell r="G126">
            <v>150</v>
          </cell>
          <cell r="I126" t="str">
            <v>EX</v>
          </cell>
          <cell r="J126" t="str">
            <v>XS - XL</v>
          </cell>
          <cell r="K126">
            <v>6</v>
          </cell>
          <cell r="L126" t="str">
            <v>1-2-2-1-0</v>
          </cell>
          <cell r="M126">
            <v>27</v>
          </cell>
          <cell r="N126" t="str">
            <v>EX - 162</v>
          </cell>
          <cell r="O126" t="str">
            <v>SIZE M</v>
          </cell>
          <cell r="P126">
            <v>2</v>
          </cell>
          <cell r="Q126">
            <v>164</v>
          </cell>
        </row>
        <row r="127">
          <cell r="A127" t="str">
            <v>2010JAN7126129101fl</v>
          </cell>
          <cell r="B127">
            <v>70</v>
          </cell>
          <cell r="C127">
            <v>2010</v>
          </cell>
          <cell r="D127" t="str">
            <v>JAN</v>
          </cell>
          <cell r="E127" t="str">
            <v>712</v>
          </cell>
          <cell r="F127" t="str">
            <v>6129</v>
          </cell>
          <cell r="G127">
            <v>101</v>
          </cell>
          <cell r="I127" t="str">
            <v>fl</v>
          </cell>
          <cell r="J127" t="str">
            <v>0 - 16</v>
          </cell>
          <cell r="O127" t="str">
            <v>218-234-289-272-192-148-87-60-0</v>
          </cell>
          <cell r="P127" t="str">
            <v>fl - 1500</v>
          </cell>
          <cell r="Q127">
            <v>1500</v>
          </cell>
        </row>
        <row r="128">
          <cell r="A128" t="str">
            <v>2010JAN7266134175fl</v>
          </cell>
          <cell r="B128">
            <v>70</v>
          </cell>
          <cell r="C128">
            <v>2010</v>
          </cell>
          <cell r="D128" t="str">
            <v>JAN</v>
          </cell>
          <cell r="E128" t="str">
            <v>712</v>
          </cell>
          <cell r="F128" t="str">
            <v>6134</v>
          </cell>
          <cell r="G128">
            <v>175</v>
          </cell>
          <cell r="I128" t="str">
            <v>fl</v>
          </cell>
          <cell r="J128" t="str">
            <v>0 - 16</v>
          </cell>
          <cell r="O128" t="str">
            <v>145-156-192-181-128-99-58-40-0</v>
          </cell>
          <cell r="P128" t="str">
            <v>fl - 1000</v>
          </cell>
          <cell r="Q128">
            <v>999</v>
          </cell>
        </row>
        <row r="129">
          <cell r="A129" t="str">
            <v>2010feb7126129101fl</v>
          </cell>
          <cell r="B129">
            <v>70</v>
          </cell>
          <cell r="C129">
            <v>2010</v>
          </cell>
          <cell r="D129" t="str">
            <v>feb</v>
          </cell>
          <cell r="E129" t="str">
            <v>712</v>
          </cell>
          <cell r="F129" t="str">
            <v>6129</v>
          </cell>
          <cell r="G129">
            <v>101</v>
          </cell>
          <cell r="I129" t="str">
            <v>fl</v>
          </cell>
          <cell r="J129" t="str">
            <v>0 - 16</v>
          </cell>
          <cell r="O129" t="str">
            <v>73-78-96-91-64-49-29-20-0</v>
          </cell>
          <cell r="P129" t="str">
            <v>fl - 500</v>
          </cell>
          <cell r="Q129">
            <v>500</v>
          </cell>
        </row>
        <row r="130">
          <cell r="A130" t="str">
            <v>2010feb7266134175fl</v>
          </cell>
          <cell r="B130">
            <v>70</v>
          </cell>
          <cell r="C130">
            <v>2010</v>
          </cell>
          <cell r="D130" t="str">
            <v>feb</v>
          </cell>
          <cell r="E130" t="str">
            <v>726</v>
          </cell>
          <cell r="F130" t="str">
            <v>6134</v>
          </cell>
          <cell r="G130">
            <v>175</v>
          </cell>
          <cell r="I130" t="str">
            <v>fl</v>
          </cell>
          <cell r="J130" t="str">
            <v>0 - 16</v>
          </cell>
          <cell r="O130" t="str">
            <v>73-78-96-91-64-49-29-20-0</v>
          </cell>
          <cell r="P130" t="str">
            <v>fl - 500</v>
          </cell>
          <cell r="Q130">
            <v>500</v>
          </cell>
        </row>
        <row r="131">
          <cell r="A131" t="str">
            <v>2010Dec7126183175initial</v>
          </cell>
          <cell r="B131">
            <v>70</v>
          </cell>
          <cell r="C131">
            <v>2010</v>
          </cell>
          <cell r="D131" t="str">
            <v>dec</v>
          </cell>
          <cell r="E131" t="str">
            <v>712</v>
          </cell>
          <cell r="F131">
            <v>6183</v>
          </cell>
          <cell r="G131">
            <v>175</v>
          </cell>
          <cell r="I131" t="str">
            <v>initial</v>
          </cell>
          <cell r="J131" t="str">
            <v>0 - 16</v>
          </cell>
          <cell r="K131">
            <v>8</v>
          </cell>
          <cell r="L131" t="str">
            <v>1-1-2-1-1-1-1-0-0-0</v>
          </cell>
          <cell r="M131">
            <v>217</v>
          </cell>
          <cell r="N131" t="str">
            <v>B1 - 1736</v>
          </cell>
          <cell r="O131" t="str">
            <v>510-590-459-622-302-170-57-210-0</v>
          </cell>
          <cell r="P131" t="str">
            <v>B2 - 2920</v>
          </cell>
          <cell r="Q131">
            <v>4656</v>
          </cell>
        </row>
        <row r="132">
          <cell r="A132" t="str">
            <v>2010Dec7126183175EC</v>
          </cell>
          <cell r="B132">
            <v>70</v>
          </cell>
          <cell r="C132">
            <v>2010</v>
          </cell>
          <cell r="D132" t="str">
            <v>dec</v>
          </cell>
          <cell r="E132" t="str">
            <v>712</v>
          </cell>
          <cell r="F132">
            <v>6183</v>
          </cell>
          <cell r="G132">
            <v>175</v>
          </cell>
          <cell r="I132" t="str">
            <v>EC</v>
          </cell>
          <cell r="J132" t="str">
            <v>0 - 16</v>
          </cell>
          <cell r="O132" t="str">
            <v>33-37-35-31-29-29-13-7-6</v>
          </cell>
          <cell r="P132" t="str">
            <v>EC - 220</v>
          </cell>
          <cell r="Q132">
            <v>220</v>
          </cell>
        </row>
        <row r="133">
          <cell r="A133" t="str">
            <v>2010Dec7126183175EX</v>
          </cell>
          <cell r="B133">
            <v>70</v>
          </cell>
          <cell r="C133">
            <v>2010</v>
          </cell>
          <cell r="D133" t="str">
            <v>dec</v>
          </cell>
          <cell r="E133" t="str">
            <v>712</v>
          </cell>
          <cell r="F133">
            <v>6183</v>
          </cell>
          <cell r="G133">
            <v>175</v>
          </cell>
          <cell r="I133" t="str">
            <v>EX</v>
          </cell>
          <cell r="J133" t="str">
            <v>0 - 16</v>
          </cell>
          <cell r="K133">
            <v>8</v>
          </cell>
          <cell r="L133" t="str">
            <v>1-1-2-1-1-1-1-0-0-0</v>
          </cell>
          <cell r="M133">
            <v>28</v>
          </cell>
          <cell r="N133" t="str">
            <v>EX - 224</v>
          </cell>
          <cell r="O133" t="str">
            <v>SIZE 8</v>
          </cell>
          <cell r="P133">
            <v>2</v>
          </cell>
          <cell r="Q133">
            <v>226</v>
          </cell>
        </row>
        <row r="134">
          <cell r="A134" t="str">
            <v>2010Dec7126163602initial</v>
          </cell>
          <cell r="B134">
            <v>70</v>
          </cell>
          <cell r="C134">
            <v>2010</v>
          </cell>
          <cell r="D134" t="str">
            <v>dec</v>
          </cell>
          <cell r="E134" t="str">
            <v>712</v>
          </cell>
          <cell r="F134" t="str">
            <v>6163</v>
          </cell>
          <cell r="G134">
            <v>602</v>
          </cell>
          <cell r="I134" t="str">
            <v>initial</v>
          </cell>
          <cell r="J134" t="str">
            <v>0 - 16</v>
          </cell>
          <cell r="K134">
            <v>8</v>
          </cell>
          <cell r="L134" t="str">
            <v>1-1-2-1-1-1-1-0-0-0</v>
          </cell>
          <cell r="M134">
            <v>205</v>
          </cell>
          <cell r="N134" t="str">
            <v>B1 - 1640</v>
          </cell>
          <cell r="O134" t="str">
            <v>477-542-420-579-286-154-56-210-0</v>
          </cell>
          <cell r="P134" t="str">
            <v>B2 - 2724</v>
          </cell>
          <cell r="Q134">
            <v>4364</v>
          </cell>
        </row>
        <row r="135">
          <cell r="A135" t="str">
            <v>2010Dec7126163602EC</v>
          </cell>
          <cell r="B135">
            <v>70</v>
          </cell>
          <cell r="C135">
            <v>2010</v>
          </cell>
          <cell r="D135" t="str">
            <v>dec</v>
          </cell>
          <cell r="E135" t="str">
            <v>712</v>
          </cell>
          <cell r="F135" t="str">
            <v>6163</v>
          </cell>
          <cell r="G135">
            <v>602</v>
          </cell>
          <cell r="I135" t="str">
            <v>EC</v>
          </cell>
          <cell r="J135" t="str">
            <v>0 - 16</v>
          </cell>
          <cell r="O135" t="str">
            <v>33-37-35-31-29-29-13-7-6</v>
          </cell>
          <cell r="P135" t="str">
            <v>EC - 220</v>
          </cell>
          <cell r="Q135">
            <v>220</v>
          </cell>
        </row>
        <row r="136">
          <cell r="A136" t="str">
            <v>2010Dec7126163602EX</v>
          </cell>
          <cell r="B136">
            <v>70</v>
          </cell>
          <cell r="C136">
            <v>2010</v>
          </cell>
          <cell r="D136" t="str">
            <v>dec</v>
          </cell>
          <cell r="E136" t="str">
            <v>712</v>
          </cell>
          <cell r="F136" t="str">
            <v>6163</v>
          </cell>
          <cell r="G136">
            <v>602</v>
          </cell>
          <cell r="I136" t="str">
            <v>EX</v>
          </cell>
          <cell r="J136" t="str">
            <v>0 - 16</v>
          </cell>
          <cell r="K136">
            <v>8</v>
          </cell>
          <cell r="L136" t="str">
            <v>1-1-2-1-1-1-1-0-0-0</v>
          </cell>
          <cell r="M136">
            <v>27</v>
          </cell>
          <cell r="N136" t="str">
            <v>EX - 216</v>
          </cell>
          <cell r="O136" t="str">
            <v>SIZE 8</v>
          </cell>
          <cell r="P136">
            <v>2</v>
          </cell>
          <cell r="Q136">
            <v>218</v>
          </cell>
        </row>
        <row r="137">
          <cell r="A137" t="str">
            <v>2010dec7126164198initial</v>
          </cell>
          <cell r="B137">
            <v>70</v>
          </cell>
          <cell r="C137">
            <v>2010</v>
          </cell>
          <cell r="D137" t="str">
            <v>dec</v>
          </cell>
          <cell r="E137" t="str">
            <v>712</v>
          </cell>
          <cell r="F137" t="str">
            <v>6164</v>
          </cell>
          <cell r="G137">
            <v>198</v>
          </cell>
          <cell r="I137" t="str">
            <v>initial</v>
          </cell>
          <cell r="J137" t="str">
            <v>0 - 16</v>
          </cell>
          <cell r="K137">
            <v>7</v>
          </cell>
          <cell r="L137" t="str">
            <v>1-1-1-1-1-1-1-0-0-0</v>
          </cell>
          <cell r="M137">
            <v>214</v>
          </cell>
          <cell r="N137" t="str">
            <v>B1 - 1498</v>
          </cell>
          <cell r="O137" t="str">
            <v>341-400-493-430-179-89-9-200-0</v>
          </cell>
          <cell r="P137" t="str">
            <v>B2 - 2141</v>
          </cell>
          <cell r="Q137">
            <v>3639</v>
          </cell>
        </row>
        <row r="138">
          <cell r="A138" t="str">
            <v>2010dec7126164198EC</v>
          </cell>
          <cell r="B138">
            <v>70</v>
          </cell>
          <cell r="C138">
            <v>2010</v>
          </cell>
          <cell r="D138" t="str">
            <v>dec</v>
          </cell>
          <cell r="E138" t="str">
            <v>712</v>
          </cell>
          <cell r="F138" t="str">
            <v>6164</v>
          </cell>
          <cell r="G138">
            <v>198</v>
          </cell>
          <cell r="I138" t="str">
            <v>EC</v>
          </cell>
          <cell r="J138" t="str">
            <v>0 - 16</v>
          </cell>
          <cell r="O138" t="str">
            <v>27-31-29-25-23-23-11-5-5</v>
          </cell>
          <cell r="P138" t="str">
            <v>EC - 179</v>
          </cell>
          <cell r="Q138">
            <v>179</v>
          </cell>
        </row>
        <row r="139">
          <cell r="A139" t="str">
            <v>2010dec7126164198EX</v>
          </cell>
          <cell r="B139">
            <v>70</v>
          </cell>
          <cell r="C139">
            <v>2010</v>
          </cell>
          <cell r="D139" t="str">
            <v>dec</v>
          </cell>
          <cell r="E139" t="str">
            <v>712</v>
          </cell>
          <cell r="F139" t="str">
            <v>6164</v>
          </cell>
          <cell r="G139">
            <v>198</v>
          </cell>
          <cell r="I139" t="str">
            <v>EX</v>
          </cell>
          <cell r="J139" t="str">
            <v>0 - 16</v>
          </cell>
          <cell r="K139">
            <v>7</v>
          </cell>
          <cell r="L139" t="str">
            <v>1-1-1-1-1-1-1-0-0-0</v>
          </cell>
          <cell r="M139">
            <v>26</v>
          </cell>
          <cell r="N139" t="str">
            <v>EX - 182</v>
          </cell>
          <cell r="O139" t="str">
            <v>SIZE 8</v>
          </cell>
          <cell r="P139">
            <v>2</v>
          </cell>
          <cell r="Q139">
            <v>184</v>
          </cell>
        </row>
        <row r="140">
          <cell r="A140" t="str">
            <v>2010dec7126165199initial</v>
          </cell>
          <cell r="B140">
            <v>70</v>
          </cell>
          <cell r="C140">
            <v>2010</v>
          </cell>
          <cell r="D140" t="str">
            <v>dec</v>
          </cell>
          <cell r="E140" t="str">
            <v>712</v>
          </cell>
          <cell r="F140" t="str">
            <v>6165</v>
          </cell>
          <cell r="G140">
            <v>199</v>
          </cell>
          <cell r="I140" t="str">
            <v>initial</v>
          </cell>
          <cell r="J140" t="str">
            <v>0 - 16</v>
          </cell>
          <cell r="K140">
            <v>7</v>
          </cell>
          <cell r="L140" t="str">
            <v>1-1-1-1-1-1-1-0-0-0</v>
          </cell>
          <cell r="M140">
            <v>213</v>
          </cell>
          <cell r="N140" t="str">
            <v>B1 - 1491</v>
          </cell>
          <cell r="O140" t="str">
            <v>315-371-453-395-170-80-5-200-0</v>
          </cell>
          <cell r="P140" t="str">
            <v>B2 - 1989</v>
          </cell>
          <cell r="Q140">
            <v>3480</v>
          </cell>
        </row>
        <row r="141">
          <cell r="A141" t="str">
            <v>2010dec7126165199EC</v>
          </cell>
          <cell r="B141">
            <v>70</v>
          </cell>
          <cell r="C141">
            <v>2010</v>
          </cell>
          <cell r="D141" t="str">
            <v>dec</v>
          </cell>
          <cell r="E141" t="str">
            <v>712</v>
          </cell>
          <cell r="F141" t="str">
            <v>6165</v>
          </cell>
          <cell r="G141">
            <v>199</v>
          </cell>
          <cell r="I141" t="str">
            <v>EC</v>
          </cell>
          <cell r="J141" t="str">
            <v>0 - 16</v>
          </cell>
          <cell r="O141" t="str">
            <v>24-27-26-22-21-21-10-5-4</v>
          </cell>
          <cell r="P141" t="str">
            <v>EC - 160</v>
          </cell>
          <cell r="Q141">
            <v>160</v>
          </cell>
        </row>
        <row r="142">
          <cell r="A142" t="str">
            <v>2010dec7126165199EX</v>
          </cell>
          <cell r="B142">
            <v>70</v>
          </cell>
          <cell r="C142">
            <v>2010</v>
          </cell>
          <cell r="D142" t="str">
            <v>dec</v>
          </cell>
          <cell r="E142" t="str">
            <v>712</v>
          </cell>
          <cell r="F142" t="str">
            <v>6165</v>
          </cell>
          <cell r="G142">
            <v>199</v>
          </cell>
          <cell r="I142" t="str">
            <v>EX</v>
          </cell>
          <cell r="J142" t="str">
            <v>0 - 16</v>
          </cell>
          <cell r="K142">
            <v>7</v>
          </cell>
          <cell r="L142" t="str">
            <v>1-1-1-1-1-1-1-0-0-0</v>
          </cell>
          <cell r="M142">
            <v>23</v>
          </cell>
          <cell r="N142" t="str">
            <v>EX - 161</v>
          </cell>
          <cell r="O142" t="str">
            <v>SIZE 8</v>
          </cell>
          <cell r="P142">
            <v>2</v>
          </cell>
          <cell r="Q142">
            <v>163</v>
          </cell>
        </row>
        <row r="143">
          <cell r="A143" t="str">
            <v>2010feb70761501initial</v>
          </cell>
          <cell r="B143">
            <v>70</v>
          </cell>
          <cell r="C143">
            <v>2010</v>
          </cell>
          <cell r="D143" t="str">
            <v>feb</v>
          </cell>
          <cell r="E143" t="str">
            <v>707</v>
          </cell>
          <cell r="F143" t="str">
            <v>6150</v>
          </cell>
          <cell r="G143">
            <v>1</v>
          </cell>
          <cell r="I143" t="str">
            <v>initial</v>
          </cell>
          <cell r="J143" t="str">
            <v>0 - 16</v>
          </cell>
          <cell r="K143">
            <v>9</v>
          </cell>
          <cell r="L143" t="str">
            <v>1-1-2-1-1-1-1-1-0-0</v>
          </cell>
          <cell r="M143">
            <v>199</v>
          </cell>
          <cell r="N143" t="str">
            <v>B1 - 1791</v>
          </cell>
          <cell r="O143" t="str">
            <v>492-541-505-670-410-296-125-66-0</v>
          </cell>
          <cell r="P143" t="str">
            <v>B2 - 3105</v>
          </cell>
          <cell r="Q143">
            <v>4896</v>
          </cell>
        </row>
        <row r="144">
          <cell r="A144" t="str">
            <v>2010feb70761501EC</v>
          </cell>
          <cell r="B144">
            <v>70</v>
          </cell>
          <cell r="C144">
            <v>2010</v>
          </cell>
          <cell r="D144" t="str">
            <v>feb</v>
          </cell>
          <cell r="E144" t="str">
            <v>707</v>
          </cell>
          <cell r="F144" t="str">
            <v>6150</v>
          </cell>
          <cell r="G144">
            <v>1</v>
          </cell>
          <cell r="I144" t="str">
            <v>EC</v>
          </cell>
          <cell r="J144" t="str">
            <v>0 - 16</v>
          </cell>
          <cell r="O144" t="str">
            <v>41-46-43-38-35-35-16-8-8</v>
          </cell>
          <cell r="P144" t="str">
            <v>EC - 270</v>
          </cell>
          <cell r="Q144">
            <v>270</v>
          </cell>
        </row>
        <row r="145">
          <cell r="A145" t="str">
            <v>2010feb70761501EX</v>
          </cell>
          <cell r="B145">
            <v>70</v>
          </cell>
          <cell r="C145">
            <v>2010</v>
          </cell>
          <cell r="D145" t="str">
            <v>feb</v>
          </cell>
          <cell r="E145" t="str">
            <v>707</v>
          </cell>
          <cell r="F145" t="str">
            <v>6150</v>
          </cell>
          <cell r="G145">
            <v>1</v>
          </cell>
          <cell r="I145" t="str">
            <v>EX</v>
          </cell>
          <cell r="J145" t="str">
            <v>0 - 16</v>
          </cell>
          <cell r="K145">
            <v>9</v>
          </cell>
          <cell r="L145" t="str">
            <v>1-1-2-1-1-1-1-1-0-0</v>
          </cell>
          <cell r="M145">
            <v>26</v>
          </cell>
          <cell r="N145" t="str">
            <v>EX - 234</v>
          </cell>
          <cell r="O145" t="str">
            <v>SIZE 8</v>
          </cell>
          <cell r="P145">
            <v>2</v>
          </cell>
          <cell r="Q145">
            <v>236</v>
          </cell>
        </row>
        <row r="146">
          <cell r="A146" t="str">
            <v>2010feb7076150499initial</v>
          </cell>
          <cell r="B146">
            <v>70</v>
          </cell>
          <cell r="C146">
            <v>2010</v>
          </cell>
          <cell r="D146" t="str">
            <v>feb</v>
          </cell>
          <cell r="E146" t="str">
            <v>707</v>
          </cell>
          <cell r="F146" t="str">
            <v>6150</v>
          </cell>
          <cell r="G146">
            <v>499</v>
          </cell>
          <cell r="I146" t="str">
            <v>initial</v>
          </cell>
          <cell r="J146" t="str">
            <v>0 - 16</v>
          </cell>
          <cell r="K146">
            <v>9</v>
          </cell>
          <cell r="L146" t="str">
            <v>1-1-2-1-1-1-1-1-0-0</v>
          </cell>
          <cell r="M146">
            <v>200</v>
          </cell>
          <cell r="N146" t="str">
            <v>B1 - 1800</v>
          </cell>
          <cell r="O146" t="str">
            <v>447-489-431-604-372-258-106-59-0</v>
          </cell>
          <cell r="P146" t="str">
            <v>B2 - 2766</v>
          </cell>
          <cell r="Q146">
            <v>4566</v>
          </cell>
        </row>
        <row r="147">
          <cell r="A147" t="str">
            <v>2010feb7076150499EC</v>
          </cell>
          <cell r="B147">
            <v>70</v>
          </cell>
          <cell r="C147">
            <v>2010</v>
          </cell>
          <cell r="D147" t="str">
            <v>feb</v>
          </cell>
          <cell r="E147" t="str">
            <v>707</v>
          </cell>
          <cell r="F147" t="str">
            <v>6150</v>
          </cell>
          <cell r="G147">
            <v>499</v>
          </cell>
          <cell r="I147" t="str">
            <v>EC</v>
          </cell>
          <cell r="J147" t="str">
            <v>0 - 16</v>
          </cell>
          <cell r="O147" t="str">
            <v>32-36-34-29-27-27-13-6-6</v>
          </cell>
          <cell r="P147" t="str">
            <v>EC - 210</v>
          </cell>
          <cell r="Q147">
            <v>210</v>
          </cell>
        </row>
        <row r="148">
          <cell r="A148" t="str">
            <v>2010feb7076150499EX</v>
          </cell>
          <cell r="B148">
            <v>70</v>
          </cell>
          <cell r="C148">
            <v>2010</v>
          </cell>
          <cell r="D148" t="str">
            <v>feb</v>
          </cell>
          <cell r="E148" t="str">
            <v>707</v>
          </cell>
          <cell r="F148" t="str">
            <v>6150</v>
          </cell>
          <cell r="G148">
            <v>499</v>
          </cell>
          <cell r="I148" t="str">
            <v>EX</v>
          </cell>
          <cell r="J148" t="str">
            <v>0 - 16</v>
          </cell>
          <cell r="K148">
            <v>9</v>
          </cell>
          <cell r="L148" t="str">
            <v>1-1-2-1-1-1-1-1-0-0</v>
          </cell>
          <cell r="M148">
            <v>25</v>
          </cell>
          <cell r="N148" t="str">
            <v>EX - 225</v>
          </cell>
          <cell r="O148" t="str">
            <v>SIZE 8</v>
          </cell>
          <cell r="P148">
            <v>2</v>
          </cell>
          <cell r="Q148">
            <v>227</v>
          </cell>
        </row>
        <row r="149">
          <cell r="A149" t="str">
            <v>2010feb7076150591initial</v>
          </cell>
          <cell r="B149">
            <v>70</v>
          </cell>
          <cell r="C149">
            <v>2010</v>
          </cell>
          <cell r="D149" t="str">
            <v>feb</v>
          </cell>
          <cell r="E149" t="str">
            <v>707</v>
          </cell>
          <cell r="F149" t="str">
            <v>6150</v>
          </cell>
          <cell r="G149">
            <v>591</v>
          </cell>
          <cell r="I149" t="str">
            <v>initial</v>
          </cell>
          <cell r="J149" t="str">
            <v>0 - 16</v>
          </cell>
          <cell r="K149">
            <v>8</v>
          </cell>
          <cell r="L149" t="str">
            <v>1-1-1-1-1-1-1-1-0-0</v>
          </cell>
          <cell r="M149">
            <v>206</v>
          </cell>
          <cell r="N149" t="str">
            <v>B1 - 1648</v>
          </cell>
          <cell r="O149" t="str">
            <v>325-367-506-460-258-178-58-36-0</v>
          </cell>
          <cell r="P149" t="str">
            <v>B2 - 2188</v>
          </cell>
          <cell r="Q149">
            <v>3836</v>
          </cell>
        </row>
        <row r="150">
          <cell r="A150" t="str">
            <v>2010feb7076150591EC</v>
          </cell>
          <cell r="B150">
            <v>70</v>
          </cell>
          <cell r="C150">
            <v>2010</v>
          </cell>
          <cell r="D150" t="str">
            <v>feb</v>
          </cell>
          <cell r="E150" t="str">
            <v>707</v>
          </cell>
          <cell r="F150" t="str">
            <v>6150</v>
          </cell>
          <cell r="G150">
            <v>591</v>
          </cell>
          <cell r="I150" t="str">
            <v>EC</v>
          </cell>
          <cell r="J150" t="str">
            <v>0 - 16</v>
          </cell>
          <cell r="O150" t="str">
            <v>27-31-29-25-23-23-12-5-5</v>
          </cell>
          <cell r="P150" t="str">
            <v>EC - 180</v>
          </cell>
          <cell r="Q150">
            <v>180</v>
          </cell>
        </row>
        <row r="151">
          <cell r="A151" t="str">
            <v>2010feb7076150591EX</v>
          </cell>
          <cell r="B151">
            <v>70</v>
          </cell>
          <cell r="C151">
            <v>2010</v>
          </cell>
          <cell r="D151" t="str">
            <v>feb</v>
          </cell>
          <cell r="E151" t="str">
            <v>707</v>
          </cell>
          <cell r="F151" t="str">
            <v>6150</v>
          </cell>
          <cell r="G151">
            <v>591</v>
          </cell>
          <cell r="I151" t="str">
            <v>EX</v>
          </cell>
          <cell r="J151" t="str">
            <v>0 - 16</v>
          </cell>
          <cell r="K151">
            <v>8</v>
          </cell>
          <cell r="L151" t="str">
            <v>1-1-1-1-1-1-1-1-0-0</v>
          </cell>
          <cell r="M151">
            <v>23</v>
          </cell>
          <cell r="N151" t="str">
            <v>EX - 184</v>
          </cell>
          <cell r="O151" t="str">
            <v>SIZE 8</v>
          </cell>
          <cell r="P151">
            <v>2</v>
          </cell>
          <cell r="Q151">
            <v>186</v>
          </cell>
        </row>
        <row r="152">
          <cell r="A152" t="str">
            <v>2010jan7126182175initial</v>
          </cell>
          <cell r="B152">
            <v>70</v>
          </cell>
          <cell r="C152">
            <v>2010</v>
          </cell>
          <cell r="D152" t="str">
            <v>jan</v>
          </cell>
          <cell r="E152" t="str">
            <v>712</v>
          </cell>
          <cell r="F152" t="str">
            <v>6182</v>
          </cell>
          <cell r="G152">
            <v>175</v>
          </cell>
          <cell r="I152" t="str">
            <v>initial</v>
          </cell>
          <cell r="J152" t="str">
            <v>0 - 16</v>
          </cell>
          <cell r="K152">
            <v>8</v>
          </cell>
          <cell r="L152" t="str">
            <v>1-1-1-1-1-1-1-1-0-0</v>
          </cell>
          <cell r="M152">
            <v>209</v>
          </cell>
          <cell r="N152" t="str">
            <v>B1 - 1672</v>
          </cell>
          <cell r="O152" t="str">
            <v>328-378-526-482-280-171-66-33-0</v>
          </cell>
          <cell r="P152" t="str">
            <v>B2 - 2264</v>
          </cell>
          <cell r="Q152">
            <v>3936</v>
          </cell>
        </row>
        <row r="153">
          <cell r="A153" t="str">
            <v>2010jan7126182175EC</v>
          </cell>
          <cell r="B153">
            <v>70</v>
          </cell>
          <cell r="C153">
            <v>2010</v>
          </cell>
          <cell r="D153" t="str">
            <v>jan</v>
          </cell>
          <cell r="E153" t="str">
            <v>712</v>
          </cell>
          <cell r="F153" t="str">
            <v>6182</v>
          </cell>
          <cell r="G153">
            <v>175</v>
          </cell>
          <cell r="I153" t="str">
            <v>EC</v>
          </cell>
          <cell r="J153" t="str">
            <v>0 - 16</v>
          </cell>
          <cell r="O153" t="str">
            <v>27-31-29-25-23-23-11-6-5</v>
          </cell>
          <cell r="P153" t="str">
            <v>EC - 180</v>
          </cell>
          <cell r="Q153">
            <v>180</v>
          </cell>
        </row>
        <row r="154">
          <cell r="A154" t="str">
            <v>2010jan7126182175EX</v>
          </cell>
          <cell r="B154">
            <v>70</v>
          </cell>
          <cell r="C154">
            <v>2010</v>
          </cell>
          <cell r="D154" t="str">
            <v>jan</v>
          </cell>
          <cell r="E154" t="str">
            <v>712</v>
          </cell>
          <cell r="F154" t="str">
            <v>6182</v>
          </cell>
          <cell r="G154">
            <v>175</v>
          </cell>
          <cell r="I154" t="str">
            <v>EX</v>
          </cell>
          <cell r="J154" t="str">
            <v>0 - 16</v>
          </cell>
          <cell r="K154">
            <v>8</v>
          </cell>
          <cell r="L154" t="str">
            <v>1-1-1-1-1-1-1-1-0-0</v>
          </cell>
          <cell r="M154">
            <v>23</v>
          </cell>
          <cell r="N154" t="str">
            <v>EX - 184</v>
          </cell>
          <cell r="O154" t="str">
            <v>SIZE 8</v>
          </cell>
          <cell r="P154">
            <v>2</v>
          </cell>
          <cell r="Q154">
            <v>186</v>
          </cell>
        </row>
        <row r="155">
          <cell r="A155" t="str">
            <v>2010feb7126142175initial</v>
          </cell>
          <cell r="B155">
            <v>70</v>
          </cell>
          <cell r="C155">
            <v>2010</v>
          </cell>
          <cell r="D155" t="str">
            <v>feb</v>
          </cell>
          <cell r="E155" t="str">
            <v>712</v>
          </cell>
          <cell r="F155" t="str">
            <v>6142</v>
          </cell>
          <cell r="G155">
            <v>175</v>
          </cell>
          <cell r="I155" t="str">
            <v>initial</v>
          </cell>
          <cell r="J155" t="str">
            <v>0 - 16</v>
          </cell>
          <cell r="K155">
            <v>8</v>
          </cell>
          <cell r="L155" t="str">
            <v>1-1-1-1-1-1-1-1-0-0</v>
          </cell>
          <cell r="M155">
            <v>216</v>
          </cell>
          <cell r="N155" t="str">
            <v>B1 - 1728</v>
          </cell>
          <cell r="O155" t="str">
            <v>409-458-635-582-359-226-87-40-0</v>
          </cell>
          <cell r="P155" t="str">
            <v>B2 - 2796</v>
          </cell>
          <cell r="Q155">
            <v>4524</v>
          </cell>
        </row>
        <row r="156">
          <cell r="A156" t="str">
            <v>2010feb7126142175EC</v>
          </cell>
          <cell r="B156">
            <v>70</v>
          </cell>
          <cell r="C156">
            <v>2010</v>
          </cell>
          <cell r="D156" t="str">
            <v>feb</v>
          </cell>
          <cell r="E156" t="str">
            <v>712</v>
          </cell>
          <cell r="F156" t="str">
            <v>6142</v>
          </cell>
          <cell r="G156">
            <v>175</v>
          </cell>
          <cell r="I156" t="str">
            <v>EC</v>
          </cell>
          <cell r="J156" t="str">
            <v>0 - 16</v>
          </cell>
          <cell r="O156" t="str">
            <v>39-44-42-36-34-34-16-8-7</v>
          </cell>
          <cell r="P156" t="str">
            <v>EC - 260</v>
          </cell>
          <cell r="Q156">
            <v>260</v>
          </cell>
        </row>
        <row r="157">
          <cell r="A157" t="str">
            <v>2010feb7126142175EX</v>
          </cell>
          <cell r="B157">
            <v>70</v>
          </cell>
          <cell r="C157">
            <v>2010</v>
          </cell>
          <cell r="D157" t="str">
            <v>feb</v>
          </cell>
          <cell r="E157" t="str">
            <v>712</v>
          </cell>
          <cell r="F157" t="str">
            <v>6142</v>
          </cell>
          <cell r="G157">
            <v>175</v>
          </cell>
          <cell r="I157" t="str">
            <v>EX</v>
          </cell>
          <cell r="J157" t="str">
            <v>0 - 16</v>
          </cell>
          <cell r="K157">
            <v>8</v>
          </cell>
          <cell r="L157" t="str">
            <v>1-1-1-1-1-1-1-1-0-0</v>
          </cell>
          <cell r="M157">
            <v>27</v>
          </cell>
          <cell r="N157" t="str">
            <v>EX - 216</v>
          </cell>
          <cell r="O157" t="str">
            <v>SIZE 8</v>
          </cell>
          <cell r="P157">
            <v>2</v>
          </cell>
          <cell r="Q157">
            <v>218</v>
          </cell>
        </row>
        <row r="158">
          <cell r="A158" t="str">
            <v>2010feb7126155378initial</v>
          </cell>
          <cell r="B158">
            <v>70</v>
          </cell>
          <cell r="C158">
            <v>2010</v>
          </cell>
          <cell r="D158" t="str">
            <v>feb</v>
          </cell>
          <cell r="E158" t="str">
            <v>712</v>
          </cell>
          <cell r="F158" t="str">
            <v>6155</v>
          </cell>
          <cell r="G158">
            <v>378</v>
          </cell>
          <cell r="I158" t="str">
            <v>initial</v>
          </cell>
          <cell r="J158" t="str">
            <v>0 - 16</v>
          </cell>
          <cell r="K158">
            <v>8</v>
          </cell>
          <cell r="L158" t="str">
            <v>1-1-1-1-1-1-1-1-0-0</v>
          </cell>
          <cell r="M158">
            <v>204</v>
          </cell>
          <cell r="N158" t="str">
            <v>B1 - 1632</v>
          </cell>
          <cell r="O158" t="str">
            <v>285-320-470-423-238-155-56-35-0</v>
          </cell>
          <cell r="P158" t="str">
            <v>B2 - 1982</v>
          </cell>
          <cell r="Q158">
            <v>3614</v>
          </cell>
        </row>
        <row r="159">
          <cell r="A159" t="str">
            <v>2010feb7126155378EC</v>
          </cell>
          <cell r="B159">
            <v>70</v>
          </cell>
          <cell r="C159">
            <v>2010</v>
          </cell>
          <cell r="D159" t="str">
            <v>feb</v>
          </cell>
          <cell r="E159" t="str">
            <v>712</v>
          </cell>
          <cell r="F159" t="str">
            <v>6155</v>
          </cell>
          <cell r="G159">
            <v>378</v>
          </cell>
          <cell r="I159" t="str">
            <v>EC</v>
          </cell>
          <cell r="J159" t="str">
            <v>0 - 16</v>
          </cell>
          <cell r="O159" t="str">
            <v>32-36-34-29-27-27-13-6-6</v>
          </cell>
          <cell r="P159" t="str">
            <v>EC - 210</v>
          </cell>
          <cell r="Q159">
            <v>210</v>
          </cell>
        </row>
        <row r="160">
          <cell r="A160" t="str">
            <v>2010feb7126155378EX</v>
          </cell>
          <cell r="B160">
            <v>70</v>
          </cell>
          <cell r="C160">
            <v>2010</v>
          </cell>
          <cell r="D160" t="str">
            <v>feb</v>
          </cell>
          <cell r="E160" t="str">
            <v>712</v>
          </cell>
          <cell r="F160" t="str">
            <v>6155</v>
          </cell>
          <cell r="G160">
            <v>378</v>
          </cell>
          <cell r="I160" t="str">
            <v>EX</v>
          </cell>
          <cell r="J160" t="str">
            <v>0 - 16</v>
          </cell>
          <cell r="K160">
            <v>8</v>
          </cell>
          <cell r="L160" t="str">
            <v>1-1-1-1-1-1-1-1-0-0</v>
          </cell>
          <cell r="M160">
            <v>22</v>
          </cell>
          <cell r="N160" t="str">
            <v>EX - 176</v>
          </cell>
          <cell r="O160" t="str">
            <v>SIZE 8</v>
          </cell>
          <cell r="P160">
            <v>2</v>
          </cell>
          <cell r="Q160">
            <v>178</v>
          </cell>
        </row>
        <row r="161">
          <cell r="A161" t="str">
            <v>2010feb7476156150initial</v>
          </cell>
          <cell r="B161">
            <v>70</v>
          </cell>
          <cell r="C161">
            <v>2010</v>
          </cell>
          <cell r="D161" t="str">
            <v>feb</v>
          </cell>
          <cell r="E161" t="str">
            <v>747</v>
          </cell>
          <cell r="F161" t="str">
            <v>6156</v>
          </cell>
          <cell r="G161">
            <v>150</v>
          </cell>
          <cell r="I161" t="str">
            <v>initial</v>
          </cell>
          <cell r="J161" t="str">
            <v>0 - 16</v>
          </cell>
          <cell r="K161">
            <v>8</v>
          </cell>
          <cell r="L161" t="str">
            <v>1-1-1-1-1-1-1-1-0-0</v>
          </cell>
          <cell r="M161">
            <v>209</v>
          </cell>
          <cell r="N161" t="str">
            <v>B1 - 1672</v>
          </cell>
          <cell r="O161" t="str">
            <v>352-399-555-508-293-180-69-32-0</v>
          </cell>
          <cell r="P161" t="str">
            <v>B2 - 2388</v>
          </cell>
          <cell r="Q161">
            <v>4060</v>
          </cell>
        </row>
        <row r="162">
          <cell r="A162" t="str">
            <v>2010feb7476156150EC</v>
          </cell>
          <cell r="B162">
            <v>70</v>
          </cell>
          <cell r="C162">
            <v>2010</v>
          </cell>
          <cell r="D162" t="str">
            <v>feb</v>
          </cell>
          <cell r="E162" t="str">
            <v>747</v>
          </cell>
          <cell r="F162" t="str">
            <v>6156</v>
          </cell>
          <cell r="G162">
            <v>150</v>
          </cell>
          <cell r="I162" t="str">
            <v>EC</v>
          </cell>
          <cell r="J162" t="str">
            <v>0 - 16</v>
          </cell>
          <cell r="O162" t="str">
            <v>36-41-38-34-31-31-14-8-7</v>
          </cell>
          <cell r="P162" t="str">
            <v>EC - 240</v>
          </cell>
          <cell r="Q162">
            <v>240</v>
          </cell>
        </row>
        <row r="163">
          <cell r="A163" t="str">
            <v>2010feb7476156150EX</v>
          </cell>
          <cell r="B163">
            <v>70</v>
          </cell>
          <cell r="C163">
            <v>2010</v>
          </cell>
          <cell r="D163" t="str">
            <v>feb</v>
          </cell>
          <cell r="E163" t="str">
            <v>747</v>
          </cell>
          <cell r="F163" t="str">
            <v>6156</v>
          </cell>
          <cell r="G163">
            <v>150</v>
          </cell>
          <cell r="I163" t="str">
            <v>EX</v>
          </cell>
          <cell r="J163" t="str">
            <v>0 - 16</v>
          </cell>
          <cell r="K163">
            <v>8</v>
          </cell>
          <cell r="L163" t="str">
            <v>1-1-1-1-1-1-1-1-0-0</v>
          </cell>
          <cell r="M163">
            <v>25</v>
          </cell>
          <cell r="N163" t="str">
            <v>EX - 200</v>
          </cell>
          <cell r="O163" t="str">
            <v>SIZE 8</v>
          </cell>
          <cell r="P163">
            <v>2</v>
          </cell>
          <cell r="Q163">
            <v>202</v>
          </cell>
        </row>
        <row r="164">
          <cell r="A164" t="str">
            <v>2010feb74761561initial</v>
          </cell>
          <cell r="B164">
            <v>70</v>
          </cell>
          <cell r="C164">
            <v>2010</v>
          </cell>
          <cell r="D164" t="str">
            <v>feb</v>
          </cell>
          <cell r="E164" t="str">
            <v>747</v>
          </cell>
          <cell r="F164" t="str">
            <v>6156</v>
          </cell>
          <cell r="G164">
            <v>1</v>
          </cell>
          <cell r="I164" t="str">
            <v>initial</v>
          </cell>
          <cell r="J164" t="str">
            <v>0 - 16</v>
          </cell>
          <cell r="K164">
            <v>8</v>
          </cell>
          <cell r="L164" t="str">
            <v>1-1-1-1-1-1-1-1-0-0</v>
          </cell>
          <cell r="M164">
            <v>209</v>
          </cell>
          <cell r="N164" t="str">
            <v>B1 - 1672</v>
          </cell>
          <cell r="O164" t="str">
            <v>348-395-550-503-289-177-67-30-0</v>
          </cell>
          <cell r="P164" t="str">
            <v>B2 - 2359</v>
          </cell>
          <cell r="Q164">
            <v>4031</v>
          </cell>
        </row>
        <row r="165">
          <cell r="A165" t="str">
            <v>2010feb74761561EC</v>
          </cell>
          <cell r="B165">
            <v>70</v>
          </cell>
          <cell r="C165">
            <v>2010</v>
          </cell>
          <cell r="D165" t="str">
            <v>feb</v>
          </cell>
          <cell r="E165" t="str">
            <v>747</v>
          </cell>
          <cell r="F165" t="str">
            <v>6156</v>
          </cell>
          <cell r="G165">
            <v>1</v>
          </cell>
          <cell r="I165" t="str">
            <v>EC</v>
          </cell>
          <cell r="J165" t="str">
            <v>0 - 16</v>
          </cell>
          <cell r="O165" t="str">
            <v>41-46-43-38-35-35-16-8-8</v>
          </cell>
          <cell r="P165" t="str">
            <v>EC - 270</v>
          </cell>
          <cell r="Q165">
            <v>270</v>
          </cell>
        </row>
        <row r="166">
          <cell r="A166" t="str">
            <v>2010feb74761561EX</v>
          </cell>
          <cell r="B166">
            <v>70</v>
          </cell>
          <cell r="C166">
            <v>2010</v>
          </cell>
          <cell r="D166" t="str">
            <v>feb</v>
          </cell>
          <cell r="E166" t="str">
            <v>747</v>
          </cell>
          <cell r="F166" t="str">
            <v>6156</v>
          </cell>
          <cell r="G166">
            <v>1</v>
          </cell>
          <cell r="I166" t="str">
            <v>EX</v>
          </cell>
          <cell r="J166" t="str">
            <v>0 - 16</v>
          </cell>
          <cell r="K166">
            <v>8</v>
          </cell>
          <cell r="L166" t="str">
            <v>1-1-1-1-1-1-1-1-0-0</v>
          </cell>
          <cell r="M166">
            <v>25</v>
          </cell>
          <cell r="N166" t="str">
            <v>EX - 200</v>
          </cell>
          <cell r="O166" t="str">
            <v>SIZE 8</v>
          </cell>
          <cell r="P166">
            <v>2</v>
          </cell>
          <cell r="Q166">
            <v>202</v>
          </cell>
        </row>
        <row r="167">
          <cell r="A167" t="str">
            <v>2010feb7476156325initial</v>
          </cell>
          <cell r="B167">
            <v>70</v>
          </cell>
          <cell r="C167">
            <v>2010</v>
          </cell>
          <cell r="D167" t="str">
            <v>feb</v>
          </cell>
          <cell r="E167">
            <v>747</v>
          </cell>
          <cell r="F167">
            <v>6156</v>
          </cell>
          <cell r="G167">
            <v>325</v>
          </cell>
          <cell r="I167" t="str">
            <v>initial</v>
          </cell>
          <cell r="J167" t="str">
            <v>0 - 16</v>
          </cell>
          <cell r="K167">
            <v>8</v>
          </cell>
          <cell r="L167" t="str">
            <v>1-1-1-1-1-1-1-1-0-0</v>
          </cell>
          <cell r="M167">
            <v>209</v>
          </cell>
          <cell r="N167" t="str">
            <v>B1 - 1672</v>
          </cell>
          <cell r="O167" t="str">
            <v>354-400-557-509-294-181-70-33-0</v>
          </cell>
          <cell r="P167" t="str">
            <v>B2 - 2398</v>
          </cell>
          <cell r="Q167">
            <v>4070</v>
          </cell>
        </row>
        <row r="168">
          <cell r="A168" t="str">
            <v>2010feb7476156325EC</v>
          </cell>
          <cell r="B168">
            <v>70</v>
          </cell>
          <cell r="C168">
            <v>2010</v>
          </cell>
          <cell r="D168" t="str">
            <v>feb</v>
          </cell>
          <cell r="E168">
            <v>747</v>
          </cell>
          <cell r="F168">
            <v>6156</v>
          </cell>
          <cell r="G168">
            <v>325</v>
          </cell>
          <cell r="I168" t="str">
            <v>EC</v>
          </cell>
          <cell r="J168" t="str">
            <v>0 - 16</v>
          </cell>
          <cell r="O168" t="str">
            <v>35-39-37-32-30-30-14-7-6</v>
          </cell>
          <cell r="P168" t="str">
            <v>EC - 230</v>
          </cell>
          <cell r="Q168">
            <v>230</v>
          </cell>
        </row>
        <row r="169">
          <cell r="A169" t="str">
            <v>2010feb7476156325EX</v>
          </cell>
          <cell r="B169">
            <v>70</v>
          </cell>
          <cell r="C169">
            <v>2010</v>
          </cell>
          <cell r="D169" t="str">
            <v>feb</v>
          </cell>
          <cell r="E169">
            <v>747</v>
          </cell>
          <cell r="F169">
            <v>6156</v>
          </cell>
          <cell r="G169">
            <v>325</v>
          </cell>
          <cell r="I169" t="str">
            <v>EX</v>
          </cell>
          <cell r="J169" t="str">
            <v>0 - 16</v>
          </cell>
          <cell r="K169">
            <v>8</v>
          </cell>
          <cell r="L169" t="str">
            <v>1-1-1-1-1-1-1-1-0-0</v>
          </cell>
          <cell r="M169">
            <v>25</v>
          </cell>
          <cell r="N169" t="str">
            <v>EX - 200</v>
          </cell>
          <cell r="O169" t="str">
            <v>SIZE 8</v>
          </cell>
          <cell r="P169">
            <v>2</v>
          </cell>
          <cell r="Q169">
            <v>202</v>
          </cell>
        </row>
        <row r="170">
          <cell r="A170" t="str">
            <v>2010feb7066157150fl</v>
          </cell>
          <cell r="B170">
            <v>70</v>
          </cell>
          <cell r="C170">
            <v>2010</v>
          </cell>
          <cell r="D170" t="str">
            <v>feb</v>
          </cell>
          <cell r="E170" t="str">
            <v>706</v>
          </cell>
          <cell r="F170" t="str">
            <v>6157</v>
          </cell>
          <cell r="G170">
            <v>150</v>
          </cell>
          <cell r="I170" t="str">
            <v>fl</v>
          </cell>
          <cell r="J170" t="str">
            <v>0 - 16</v>
          </cell>
          <cell r="O170" t="str">
            <v>175-190-233-219-157-117-69-40-0</v>
          </cell>
          <cell r="P170" t="str">
            <v>fl - 1200</v>
          </cell>
          <cell r="Q170">
            <v>1200</v>
          </cell>
        </row>
        <row r="171">
          <cell r="A171" t="str">
            <v>2010feb7066157305fl</v>
          </cell>
          <cell r="B171">
            <v>70</v>
          </cell>
          <cell r="C171">
            <v>2010</v>
          </cell>
          <cell r="D171" t="str">
            <v>feb</v>
          </cell>
          <cell r="E171" t="str">
            <v>706</v>
          </cell>
          <cell r="F171" t="str">
            <v>6157</v>
          </cell>
          <cell r="G171">
            <v>305</v>
          </cell>
          <cell r="I171" t="str">
            <v>fl</v>
          </cell>
          <cell r="J171" t="str">
            <v>0 - 16</v>
          </cell>
          <cell r="O171" t="str">
            <v>102-111-136-128-92-68-40-23-0</v>
          </cell>
          <cell r="P171" t="str">
            <v>fl - 700</v>
          </cell>
          <cell r="Q171">
            <v>700</v>
          </cell>
        </row>
        <row r="172">
          <cell r="A172" t="str">
            <v>2010mar7476156325fl</v>
          </cell>
          <cell r="B172">
            <v>70</v>
          </cell>
          <cell r="C172">
            <v>2010</v>
          </cell>
          <cell r="D172" t="str">
            <v>mar</v>
          </cell>
          <cell r="E172" t="str">
            <v>747</v>
          </cell>
          <cell r="F172" t="str">
            <v>6156</v>
          </cell>
          <cell r="G172">
            <v>325</v>
          </cell>
          <cell r="I172" t="str">
            <v>fl</v>
          </cell>
          <cell r="J172" t="str">
            <v>0 - 16</v>
          </cell>
          <cell r="O172" t="str">
            <v>131-143-175-164-118-87-52-30-0</v>
          </cell>
          <cell r="P172" t="str">
            <v>fl - 900</v>
          </cell>
          <cell r="Q172">
            <v>900</v>
          </cell>
        </row>
        <row r="173">
          <cell r="A173" t="str">
            <v>2010mar7266158144fl</v>
          </cell>
          <cell r="B173">
            <v>70</v>
          </cell>
          <cell r="C173">
            <v>2010</v>
          </cell>
          <cell r="D173" t="str">
            <v>mar</v>
          </cell>
          <cell r="E173" t="str">
            <v>726</v>
          </cell>
          <cell r="F173" t="str">
            <v>6158</v>
          </cell>
          <cell r="G173">
            <v>144</v>
          </cell>
          <cell r="I173" t="str">
            <v>fl</v>
          </cell>
          <cell r="J173" t="str">
            <v>0 - 16</v>
          </cell>
          <cell r="O173" t="str">
            <v>146-158-194-183-131-97-57-33-0</v>
          </cell>
          <cell r="P173" t="str">
            <v>fl - 1000</v>
          </cell>
          <cell r="Q173">
            <v>999</v>
          </cell>
        </row>
        <row r="174">
          <cell r="A174" t="str">
            <v>2010feb7266149341fl</v>
          </cell>
          <cell r="B174">
            <v>70</v>
          </cell>
          <cell r="C174">
            <v>2010</v>
          </cell>
          <cell r="D174" t="str">
            <v>feb</v>
          </cell>
          <cell r="E174" t="str">
            <v>726</v>
          </cell>
          <cell r="F174" t="str">
            <v>6149</v>
          </cell>
          <cell r="G174">
            <v>341</v>
          </cell>
          <cell r="I174" t="str">
            <v>fl</v>
          </cell>
          <cell r="J174" t="str">
            <v>0 - 16</v>
          </cell>
          <cell r="O174" t="str">
            <v>110-119-146-137-98-73-43-25-0</v>
          </cell>
          <cell r="P174" t="str">
            <v>fl - 750</v>
          </cell>
          <cell r="Q174">
            <v>751</v>
          </cell>
        </row>
        <row r="175">
          <cell r="A175" t="str">
            <v>2010mar70761501fl</v>
          </cell>
          <cell r="B175">
            <v>70</v>
          </cell>
          <cell r="C175">
            <v>2010</v>
          </cell>
          <cell r="D175" t="str">
            <v>mar</v>
          </cell>
          <cell r="E175" t="str">
            <v>707</v>
          </cell>
          <cell r="F175" t="str">
            <v>6150</v>
          </cell>
          <cell r="G175">
            <v>1</v>
          </cell>
          <cell r="I175" t="str">
            <v>fl</v>
          </cell>
          <cell r="J175" t="str">
            <v>0 - 16</v>
          </cell>
          <cell r="O175" t="str">
            <v>146-158-194-183-131-97-57-33-0</v>
          </cell>
          <cell r="P175" t="str">
            <v>fl - 1000</v>
          </cell>
          <cell r="Q175">
            <v>999</v>
          </cell>
        </row>
        <row r="176">
          <cell r="A176" t="str">
            <v>2010feb7266160100initial</v>
          </cell>
          <cell r="B176">
            <v>70</v>
          </cell>
          <cell r="C176">
            <v>2010</v>
          </cell>
          <cell r="D176" t="str">
            <v>feb</v>
          </cell>
          <cell r="E176" t="str">
            <v>726</v>
          </cell>
          <cell r="F176" t="str">
            <v>6160</v>
          </cell>
          <cell r="G176">
            <v>100</v>
          </cell>
          <cell r="I176" t="str">
            <v>initial</v>
          </cell>
          <cell r="J176" t="str">
            <v>0 - 14</v>
          </cell>
          <cell r="K176">
            <v>8</v>
          </cell>
          <cell r="L176" t="str">
            <v>1-1-1-1-1-1-1-1</v>
          </cell>
          <cell r="M176">
            <v>213</v>
          </cell>
          <cell r="N176" t="str">
            <v>B1 - 1704</v>
          </cell>
          <cell r="O176" t="str">
            <v>420-472-628-580-349-225-90-34</v>
          </cell>
          <cell r="P176" t="str">
            <v>B2 - 2798</v>
          </cell>
          <cell r="Q176">
            <v>4502</v>
          </cell>
        </row>
        <row r="177">
          <cell r="A177" t="str">
            <v>2010feb7266160100EC</v>
          </cell>
          <cell r="B177">
            <v>70</v>
          </cell>
          <cell r="C177">
            <v>2010</v>
          </cell>
          <cell r="D177" t="str">
            <v>feb</v>
          </cell>
          <cell r="E177" t="str">
            <v>726</v>
          </cell>
          <cell r="F177" t="str">
            <v>6160</v>
          </cell>
          <cell r="G177">
            <v>100</v>
          </cell>
          <cell r="I177" t="str">
            <v>EC</v>
          </cell>
          <cell r="J177" t="str">
            <v>0 - 14</v>
          </cell>
          <cell r="O177" t="str">
            <v>47-54-50-44-41-41-19-9-9</v>
          </cell>
          <cell r="P177" t="str">
            <v>EC - 314</v>
          </cell>
          <cell r="Q177">
            <v>314</v>
          </cell>
        </row>
        <row r="178">
          <cell r="A178" t="str">
            <v>2010feb7266160100EX</v>
          </cell>
          <cell r="B178">
            <v>70</v>
          </cell>
          <cell r="C178">
            <v>2010</v>
          </cell>
          <cell r="D178" t="str">
            <v>feb</v>
          </cell>
          <cell r="E178" t="str">
            <v>726</v>
          </cell>
          <cell r="F178" t="str">
            <v>6160</v>
          </cell>
          <cell r="G178">
            <v>100</v>
          </cell>
          <cell r="I178" t="str">
            <v>EX</v>
          </cell>
          <cell r="J178" t="str">
            <v>0 - 14</v>
          </cell>
          <cell r="K178">
            <v>8</v>
          </cell>
          <cell r="L178" t="str">
            <v>1-1-1-1-1-1-1-1</v>
          </cell>
          <cell r="M178">
            <v>23</v>
          </cell>
          <cell r="N178" t="str">
            <v>EX - 184</v>
          </cell>
          <cell r="O178" t="str">
            <v>SIZE 8</v>
          </cell>
          <cell r="P178">
            <v>2</v>
          </cell>
          <cell r="Q178">
            <v>186</v>
          </cell>
        </row>
        <row r="179">
          <cell r="A179" t="str">
            <v>2010feb7266128344initial</v>
          </cell>
          <cell r="B179">
            <v>70</v>
          </cell>
          <cell r="C179">
            <v>2010</v>
          </cell>
          <cell r="D179" t="str">
            <v>feb</v>
          </cell>
          <cell r="E179" t="str">
            <v>726</v>
          </cell>
          <cell r="F179">
            <v>6128</v>
          </cell>
          <cell r="G179">
            <v>344</v>
          </cell>
          <cell r="I179" t="str">
            <v>initial</v>
          </cell>
          <cell r="J179" t="str">
            <v>0 - 14</v>
          </cell>
          <cell r="K179">
            <v>8</v>
          </cell>
          <cell r="L179" t="str">
            <v>1-1-1-1-1-1-1-1</v>
          </cell>
          <cell r="M179">
            <v>205</v>
          </cell>
          <cell r="N179" t="str">
            <v>B1 - 1640</v>
          </cell>
          <cell r="O179" t="str">
            <v>274-325-451-399-219-125-40-14</v>
          </cell>
          <cell r="P179" t="str">
            <v>B2 - 1847</v>
          </cell>
          <cell r="Q179">
            <v>3487</v>
          </cell>
        </row>
        <row r="180">
          <cell r="A180" t="str">
            <v>2010feb7266128344EC</v>
          </cell>
          <cell r="B180">
            <v>70</v>
          </cell>
          <cell r="C180">
            <v>2010</v>
          </cell>
          <cell r="D180" t="str">
            <v>feb</v>
          </cell>
          <cell r="E180" t="str">
            <v>726</v>
          </cell>
          <cell r="F180">
            <v>6128</v>
          </cell>
          <cell r="G180">
            <v>344</v>
          </cell>
          <cell r="I180" t="str">
            <v>EC</v>
          </cell>
          <cell r="J180" t="str">
            <v>0 - 14</v>
          </cell>
          <cell r="O180" t="str">
            <v>54-61-58-50-47-47-21-11</v>
          </cell>
          <cell r="P180" t="str">
            <v>EC - 360</v>
          </cell>
          <cell r="Q180">
            <v>360</v>
          </cell>
        </row>
        <row r="181">
          <cell r="A181" t="str">
            <v>2010feb7266128344EX</v>
          </cell>
          <cell r="B181">
            <v>70</v>
          </cell>
          <cell r="C181">
            <v>2010</v>
          </cell>
          <cell r="D181" t="str">
            <v>feb</v>
          </cell>
          <cell r="E181" t="str">
            <v>726</v>
          </cell>
          <cell r="F181">
            <v>6128</v>
          </cell>
          <cell r="G181">
            <v>344</v>
          </cell>
          <cell r="I181" t="str">
            <v>EX</v>
          </cell>
          <cell r="J181" t="str">
            <v>0 - 14</v>
          </cell>
          <cell r="K181">
            <v>8</v>
          </cell>
          <cell r="L181" t="str">
            <v>1-1-1-1-1-1-1-1</v>
          </cell>
          <cell r="M181">
            <v>19</v>
          </cell>
          <cell r="N181" t="str">
            <v>EX - 152</v>
          </cell>
          <cell r="O181" t="str">
            <v>SIZE 8</v>
          </cell>
          <cell r="P181">
            <v>2</v>
          </cell>
          <cell r="Q181">
            <v>154</v>
          </cell>
        </row>
        <row r="182">
          <cell r="A182" t="str">
            <v>2010feb7266178341initial</v>
          </cell>
          <cell r="B182">
            <v>70</v>
          </cell>
          <cell r="C182">
            <v>2010</v>
          </cell>
          <cell r="D182" t="str">
            <v>feb</v>
          </cell>
          <cell r="E182" t="str">
            <v>726</v>
          </cell>
          <cell r="F182" t="str">
            <v>6178</v>
          </cell>
          <cell r="G182">
            <v>341</v>
          </cell>
          <cell r="I182" t="str">
            <v>initial</v>
          </cell>
          <cell r="J182" t="str">
            <v>0 - 16</v>
          </cell>
          <cell r="K182">
            <v>8</v>
          </cell>
          <cell r="L182" t="str">
            <v>1-1-1-1-1-1-1-1</v>
          </cell>
          <cell r="M182">
            <v>211</v>
          </cell>
          <cell r="N182" t="str">
            <v>B1 - 1688</v>
          </cell>
          <cell r="O182" t="str">
            <v>375-412-583-515-295-190-67-31-0</v>
          </cell>
          <cell r="P182" t="str">
            <v>B2 - 2468</v>
          </cell>
          <cell r="Q182">
            <v>4156</v>
          </cell>
        </row>
        <row r="183">
          <cell r="A183" t="str">
            <v>2010feb7266178341EC</v>
          </cell>
          <cell r="B183">
            <v>70</v>
          </cell>
          <cell r="C183">
            <v>2010</v>
          </cell>
          <cell r="D183" t="str">
            <v>feb</v>
          </cell>
          <cell r="E183" t="str">
            <v>726</v>
          </cell>
          <cell r="F183" t="str">
            <v>6178</v>
          </cell>
          <cell r="G183">
            <v>341</v>
          </cell>
          <cell r="I183" t="str">
            <v>EC</v>
          </cell>
          <cell r="J183" t="str">
            <v>0 - 16</v>
          </cell>
          <cell r="O183" t="str">
            <v>54-61-58-50-47-47-21-11-11</v>
          </cell>
          <cell r="P183" t="str">
            <v>EC - 360</v>
          </cell>
          <cell r="Q183">
            <v>360</v>
          </cell>
        </row>
        <row r="184">
          <cell r="A184" t="str">
            <v>2010feb7266178341EX</v>
          </cell>
          <cell r="B184">
            <v>70</v>
          </cell>
          <cell r="C184">
            <v>2010</v>
          </cell>
          <cell r="D184" t="str">
            <v>feb</v>
          </cell>
          <cell r="E184" t="str">
            <v>726</v>
          </cell>
          <cell r="F184" t="str">
            <v>6178</v>
          </cell>
          <cell r="G184">
            <v>341</v>
          </cell>
          <cell r="I184" t="str">
            <v>EX</v>
          </cell>
          <cell r="J184" t="str">
            <v>0 - 16</v>
          </cell>
          <cell r="K184">
            <v>8</v>
          </cell>
          <cell r="L184" t="str">
            <v>1-1-1-1-1-1-1-1</v>
          </cell>
          <cell r="M184">
            <v>23</v>
          </cell>
          <cell r="N184" t="str">
            <v>EX - 184</v>
          </cell>
          <cell r="O184" t="str">
            <v>SIZE 8</v>
          </cell>
          <cell r="P184">
            <v>2</v>
          </cell>
          <cell r="Q184">
            <v>186</v>
          </cell>
        </row>
        <row r="185">
          <cell r="A185" t="str">
            <v>2010dec7266158144fl</v>
          </cell>
          <cell r="B185">
            <v>70</v>
          </cell>
          <cell r="C185">
            <v>2010</v>
          </cell>
          <cell r="D185" t="str">
            <v>dec</v>
          </cell>
          <cell r="E185" t="str">
            <v>726</v>
          </cell>
          <cell r="F185" t="str">
            <v>6158</v>
          </cell>
          <cell r="G185">
            <v>144</v>
          </cell>
          <cell r="I185" t="str">
            <v>fl</v>
          </cell>
          <cell r="J185" t="str">
            <v>0 - 16</v>
          </cell>
          <cell r="O185" t="str">
            <v>85-92-112-110-80-58-35-27-0</v>
          </cell>
          <cell r="P185" t="str">
            <v>fl - 600</v>
          </cell>
          <cell r="Q185">
            <v>599</v>
          </cell>
        </row>
        <row r="186">
          <cell r="A186" t="str">
            <v>2010dec7266158144fl2</v>
          </cell>
          <cell r="B186">
            <v>70</v>
          </cell>
          <cell r="C186">
            <v>2010</v>
          </cell>
          <cell r="D186" t="str">
            <v>dec</v>
          </cell>
          <cell r="E186" t="str">
            <v>726</v>
          </cell>
          <cell r="F186" t="str">
            <v>6158</v>
          </cell>
          <cell r="G186">
            <v>144</v>
          </cell>
          <cell r="I186" t="str">
            <v>fl2</v>
          </cell>
          <cell r="J186" t="str">
            <v>0 - 16</v>
          </cell>
          <cell r="O186" t="str">
            <v>57-62-75-73-53-39-23-18-0</v>
          </cell>
          <cell r="P186" t="str">
            <v>fl2 - 400</v>
          </cell>
          <cell r="Q186">
            <v>400</v>
          </cell>
        </row>
        <row r="187">
          <cell r="A187" t="str">
            <v>2010dec7266158144fl3</v>
          </cell>
          <cell r="B187">
            <v>70</v>
          </cell>
          <cell r="C187">
            <v>2010</v>
          </cell>
          <cell r="D187" t="str">
            <v>dec</v>
          </cell>
          <cell r="E187" t="str">
            <v>726</v>
          </cell>
          <cell r="F187" t="str">
            <v>6158</v>
          </cell>
          <cell r="G187">
            <v>144</v>
          </cell>
          <cell r="I187" t="str">
            <v>fl3</v>
          </cell>
          <cell r="J187" t="str">
            <v>0 - 16</v>
          </cell>
          <cell r="O187" t="str">
            <v>213-231-281-275-200-145-88-67-0</v>
          </cell>
          <cell r="P187" t="str">
            <v>fl3 - 1500</v>
          </cell>
          <cell r="Q187">
            <v>1500</v>
          </cell>
        </row>
        <row r="188">
          <cell r="A188" t="str">
            <v>2010jan7266158144fl</v>
          </cell>
          <cell r="B188">
            <v>70</v>
          </cell>
          <cell r="C188">
            <v>2010</v>
          </cell>
          <cell r="D188" t="str">
            <v>jan</v>
          </cell>
          <cell r="E188" t="str">
            <v>726</v>
          </cell>
          <cell r="F188" t="str">
            <v>6158</v>
          </cell>
          <cell r="G188">
            <v>144</v>
          </cell>
          <cell r="I188" t="str">
            <v>fl</v>
          </cell>
          <cell r="J188" t="str">
            <v>0 - 16</v>
          </cell>
          <cell r="O188" t="str">
            <v>287-312-379-377-276-198-107-64-0</v>
          </cell>
          <cell r="P188" t="str">
            <v>fl - 2000</v>
          </cell>
          <cell r="Q188">
            <v>2000</v>
          </cell>
        </row>
        <row r="189">
          <cell r="A189" t="str">
            <v>2010feb7266136175fl</v>
          </cell>
          <cell r="B189">
            <v>70</v>
          </cell>
          <cell r="C189">
            <v>2010</v>
          </cell>
          <cell r="D189" t="str">
            <v>feb</v>
          </cell>
          <cell r="E189" t="str">
            <v>726</v>
          </cell>
          <cell r="F189" t="str">
            <v>6136</v>
          </cell>
          <cell r="G189">
            <v>175</v>
          </cell>
          <cell r="I189" t="str">
            <v>fl</v>
          </cell>
          <cell r="J189" t="str">
            <v>0 - 16</v>
          </cell>
          <cell r="O189" t="str">
            <v>86-93-115-111-76-58-37-24-0</v>
          </cell>
          <cell r="P189" t="str">
            <v>fl - 600</v>
          </cell>
          <cell r="Q189">
            <v>600</v>
          </cell>
        </row>
        <row r="190">
          <cell r="A190" t="str">
            <v>2010feb7755880100fl</v>
          </cell>
          <cell r="B190">
            <v>70</v>
          </cell>
          <cell r="C190">
            <v>2010</v>
          </cell>
          <cell r="D190" t="str">
            <v>feb</v>
          </cell>
          <cell r="E190" t="str">
            <v>775</v>
          </cell>
          <cell r="F190" t="str">
            <v>5880</v>
          </cell>
          <cell r="G190">
            <v>100</v>
          </cell>
          <cell r="I190" t="str">
            <v>fl</v>
          </cell>
          <cell r="J190" t="str">
            <v>0 - 16</v>
          </cell>
          <cell r="O190" t="str">
            <v>230-249-308-295-204-154-98-64-0</v>
          </cell>
          <cell r="P190" t="str">
            <v>fl - 1600</v>
          </cell>
          <cell r="Q190">
            <v>1602</v>
          </cell>
        </row>
        <row r="191">
          <cell r="A191" t="str">
            <v>2010feb7755880137fl</v>
          </cell>
          <cell r="B191">
            <v>70</v>
          </cell>
          <cell r="C191">
            <v>2010</v>
          </cell>
          <cell r="D191" t="str">
            <v>feb</v>
          </cell>
          <cell r="E191" t="str">
            <v>775</v>
          </cell>
          <cell r="F191" t="str">
            <v>5880</v>
          </cell>
          <cell r="G191">
            <v>137</v>
          </cell>
          <cell r="I191" t="str">
            <v>fl</v>
          </cell>
          <cell r="J191" t="str">
            <v>0 - 16</v>
          </cell>
          <cell r="O191" t="str">
            <v>258-280-346-332-229-173-110-72-0</v>
          </cell>
          <cell r="P191" t="str">
            <v>fl - 1800</v>
          </cell>
          <cell r="Q191">
            <v>1800</v>
          </cell>
        </row>
        <row r="192">
          <cell r="A192" t="str">
            <v>2010mar7266178341fl</v>
          </cell>
          <cell r="B192">
            <v>70</v>
          </cell>
          <cell r="C192">
            <v>2010</v>
          </cell>
          <cell r="D192" t="str">
            <v>mar</v>
          </cell>
          <cell r="E192" t="str">
            <v>726</v>
          </cell>
          <cell r="F192" t="str">
            <v>6178</v>
          </cell>
          <cell r="G192">
            <v>341</v>
          </cell>
          <cell r="I192" t="str">
            <v>fl</v>
          </cell>
          <cell r="J192" t="str">
            <v>0 - 16</v>
          </cell>
          <cell r="O192" t="str">
            <v>115-124-154-147-102-77-49-32-0</v>
          </cell>
          <cell r="P192" t="str">
            <v>fl - 800</v>
          </cell>
          <cell r="Q192">
            <v>800</v>
          </cell>
        </row>
        <row r="193">
          <cell r="A193" t="str">
            <v>2010mar7126155378fl</v>
          </cell>
          <cell r="B193">
            <v>70</v>
          </cell>
          <cell r="C193">
            <v>2010</v>
          </cell>
          <cell r="D193" t="str">
            <v>mar</v>
          </cell>
          <cell r="E193" t="str">
            <v>712</v>
          </cell>
          <cell r="F193" t="str">
            <v>6155</v>
          </cell>
          <cell r="G193">
            <v>378</v>
          </cell>
          <cell r="I193" t="str">
            <v>fl</v>
          </cell>
          <cell r="J193" t="str">
            <v>0 - 16</v>
          </cell>
          <cell r="O193" t="str">
            <v>115-124-154-147-102-77-49-32-0</v>
          </cell>
          <cell r="P193" t="str">
            <v>fl - 800</v>
          </cell>
          <cell r="Q193">
            <v>800</v>
          </cell>
        </row>
        <row r="194">
          <cell r="A194" t="str">
            <v>2010feb7265178341fl</v>
          </cell>
          <cell r="B194">
            <v>70</v>
          </cell>
          <cell r="C194">
            <v>2010</v>
          </cell>
          <cell r="D194" t="str">
            <v>feb</v>
          </cell>
          <cell r="E194" t="str">
            <v>726</v>
          </cell>
          <cell r="F194" t="str">
            <v>5178</v>
          </cell>
          <cell r="G194">
            <v>341</v>
          </cell>
          <cell r="I194" t="str">
            <v>fl</v>
          </cell>
          <cell r="J194" t="str">
            <v>0 - 16</v>
          </cell>
          <cell r="O194" t="str">
            <v>17-19-23-22-15-12-7-5-0</v>
          </cell>
          <cell r="P194" t="str">
            <v>fl - 120</v>
          </cell>
          <cell r="Q194">
            <v>120</v>
          </cell>
        </row>
        <row r="195">
          <cell r="A195" t="str">
            <v>2010feb7086238150initial</v>
          </cell>
          <cell r="B195">
            <v>70</v>
          </cell>
          <cell r="C195">
            <v>2010</v>
          </cell>
          <cell r="D195" t="str">
            <v>feb</v>
          </cell>
          <cell r="E195" t="str">
            <v>708</v>
          </cell>
          <cell r="F195">
            <v>6238</v>
          </cell>
          <cell r="G195">
            <v>150</v>
          </cell>
          <cell r="I195" t="str">
            <v>initial</v>
          </cell>
          <cell r="J195" t="str">
            <v>0 - 16</v>
          </cell>
          <cell r="K195">
            <v>8</v>
          </cell>
          <cell r="L195" t="str">
            <v>1-1-1-1-1-1-1-1</v>
          </cell>
          <cell r="M195">
            <v>19</v>
          </cell>
          <cell r="N195" t="str">
            <v>B1 - 152</v>
          </cell>
          <cell r="O195" t="str">
            <v>46-65-83-78-42-28-12-8-0</v>
          </cell>
          <cell r="P195" t="str">
            <v>B2 - 362</v>
          </cell>
          <cell r="Q195">
            <v>514</v>
          </cell>
        </row>
        <row r="196">
          <cell r="A196" t="str">
            <v>2010feb7086238150EC</v>
          </cell>
          <cell r="B196">
            <v>70</v>
          </cell>
          <cell r="C196">
            <v>2010</v>
          </cell>
          <cell r="D196" t="str">
            <v>feb</v>
          </cell>
          <cell r="E196" t="str">
            <v>708</v>
          </cell>
          <cell r="F196">
            <v>6238</v>
          </cell>
          <cell r="G196">
            <v>150</v>
          </cell>
          <cell r="I196" t="str">
            <v>EC</v>
          </cell>
          <cell r="J196" t="str">
            <v>0 - 16</v>
          </cell>
          <cell r="O196" t="str">
            <v>30-34-32-28-26-26-12-6-6</v>
          </cell>
          <cell r="P196" t="str">
            <v>EC - 200</v>
          </cell>
          <cell r="Q196">
            <v>200</v>
          </cell>
        </row>
        <row r="197">
          <cell r="A197" t="str">
            <v>2010feb7086238150EX</v>
          </cell>
          <cell r="B197">
            <v>70</v>
          </cell>
          <cell r="C197">
            <v>2010</v>
          </cell>
          <cell r="D197" t="str">
            <v>feb</v>
          </cell>
          <cell r="E197" t="str">
            <v>708</v>
          </cell>
          <cell r="F197">
            <v>6238</v>
          </cell>
          <cell r="G197">
            <v>150</v>
          </cell>
          <cell r="I197" t="str">
            <v>EX</v>
          </cell>
          <cell r="J197" t="str">
            <v>0 - 16</v>
          </cell>
          <cell r="K197">
            <v>8</v>
          </cell>
          <cell r="L197" t="str">
            <v>1-1-1-1-1-1-1-1</v>
          </cell>
          <cell r="M197">
            <v>23</v>
          </cell>
          <cell r="N197" t="str">
            <v>EX - 184</v>
          </cell>
          <cell r="O197" t="str">
            <v>SIZE 8</v>
          </cell>
          <cell r="P197">
            <v>2</v>
          </cell>
          <cell r="Q197">
            <v>186</v>
          </cell>
        </row>
        <row r="198">
          <cell r="A198" t="str">
            <v>2010feb7756072137fl</v>
          </cell>
          <cell r="B198">
            <v>70</v>
          </cell>
          <cell r="C198">
            <v>2010</v>
          </cell>
          <cell r="D198" t="str">
            <v>feb</v>
          </cell>
          <cell r="E198" t="str">
            <v>775</v>
          </cell>
          <cell r="F198" t="str">
            <v>6072</v>
          </cell>
          <cell r="G198">
            <v>137</v>
          </cell>
          <cell r="I198" t="str">
            <v>fl</v>
          </cell>
          <cell r="J198" t="str">
            <v>0 - 16</v>
          </cell>
          <cell r="O198" t="str">
            <v>258-280-346-332-229-173-110-72-0</v>
          </cell>
          <cell r="P198" t="str">
            <v>fl - 1800</v>
          </cell>
          <cell r="Q198">
            <v>1800</v>
          </cell>
        </row>
        <row r="199">
          <cell r="A199" t="str">
            <v>2010feb7306237395initial</v>
          </cell>
          <cell r="B199">
            <v>70</v>
          </cell>
          <cell r="C199">
            <v>2010</v>
          </cell>
          <cell r="D199" t="str">
            <v>feb</v>
          </cell>
          <cell r="E199" t="str">
            <v>730</v>
          </cell>
          <cell r="F199">
            <v>6237</v>
          </cell>
          <cell r="G199">
            <v>395</v>
          </cell>
          <cell r="I199" t="str">
            <v>initial</v>
          </cell>
          <cell r="J199" t="str">
            <v>0 - 16</v>
          </cell>
          <cell r="K199">
            <v>8</v>
          </cell>
          <cell r="L199" t="str">
            <v>1-1-1-1-1-1-1-1</v>
          </cell>
          <cell r="M199">
            <v>22</v>
          </cell>
          <cell r="N199" t="str">
            <v>B1 - 176</v>
          </cell>
          <cell r="O199" t="str">
            <v>27-38-58-51-23-14-5-4-0</v>
          </cell>
          <cell r="P199" t="str">
            <v>B2 - 220</v>
          </cell>
          <cell r="Q199">
            <v>396</v>
          </cell>
        </row>
        <row r="200">
          <cell r="A200" t="str">
            <v>2010feb7306237395EC</v>
          </cell>
          <cell r="B200">
            <v>70</v>
          </cell>
          <cell r="C200">
            <v>2010</v>
          </cell>
          <cell r="D200" t="str">
            <v>feb</v>
          </cell>
          <cell r="E200" t="str">
            <v>730</v>
          </cell>
          <cell r="F200">
            <v>6237</v>
          </cell>
          <cell r="G200">
            <v>395</v>
          </cell>
          <cell r="I200" t="str">
            <v>EC</v>
          </cell>
          <cell r="J200" t="str">
            <v>0 - 16</v>
          </cell>
          <cell r="O200" t="str">
            <v>24-27-26-22-21-21-9-5-5</v>
          </cell>
          <cell r="P200" t="str">
            <v>EC - 160</v>
          </cell>
          <cell r="Q200">
            <v>160</v>
          </cell>
        </row>
        <row r="201">
          <cell r="A201" t="str">
            <v>2010feb7306237395EX</v>
          </cell>
          <cell r="B201">
            <v>70</v>
          </cell>
          <cell r="C201">
            <v>2010</v>
          </cell>
          <cell r="D201" t="str">
            <v>feb</v>
          </cell>
          <cell r="E201" t="str">
            <v>730</v>
          </cell>
          <cell r="F201">
            <v>6237</v>
          </cell>
          <cell r="G201">
            <v>395</v>
          </cell>
          <cell r="I201" t="str">
            <v>EX</v>
          </cell>
          <cell r="J201" t="str">
            <v>0 - 16</v>
          </cell>
          <cell r="K201">
            <v>8</v>
          </cell>
          <cell r="L201" t="str">
            <v>1-1-1-1-1-1-1-1</v>
          </cell>
          <cell r="M201">
            <v>18</v>
          </cell>
          <cell r="N201" t="str">
            <v>EX - 144</v>
          </cell>
          <cell r="O201" t="str">
            <v>SIZE 8</v>
          </cell>
          <cell r="P201">
            <v>2</v>
          </cell>
          <cell r="Q201">
            <v>146</v>
          </cell>
        </row>
        <row r="202">
          <cell r="A202" t="str">
            <v>2010feb7266178341fl</v>
          </cell>
          <cell r="B202">
            <v>70</v>
          </cell>
          <cell r="C202">
            <v>2010</v>
          </cell>
          <cell r="D202" t="str">
            <v>feb</v>
          </cell>
          <cell r="E202" t="str">
            <v>726</v>
          </cell>
          <cell r="F202" t="str">
            <v>6178</v>
          </cell>
          <cell r="G202">
            <v>341</v>
          </cell>
          <cell r="I202" t="str">
            <v>fl</v>
          </cell>
          <cell r="J202" t="str">
            <v>0 - 16</v>
          </cell>
          <cell r="O202" t="str">
            <v>17-19-23-22-15-12-7-5-0</v>
          </cell>
          <cell r="P202" t="str">
            <v>fl - 120</v>
          </cell>
          <cell r="Q202">
            <v>120</v>
          </cell>
        </row>
        <row r="203">
          <cell r="A203" t="str">
            <v>2010feb7266128184fl</v>
          </cell>
          <cell r="B203">
            <v>70</v>
          </cell>
          <cell r="C203">
            <v>2010</v>
          </cell>
          <cell r="D203" t="str">
            <v>feb</v>
          </cell>
          <cell r="E203" t="str">
            <v>726</v>
          </cell>
          <cell r="F203" t="str">
            <v>6128</v>
          </cell>
          <cell r="G203">
            <v>184</v>
          </cell>
          <cell r="I203" t="str">
            <v>fl</v>
          </cell>
          <cell r="J203" t="str">
            <v>0 - 16</v>
          </cell>
          <cell r="O203" t="str">
            <v>251-272-338-319-224-172-104-70-0</v>
          </cell>
          <cell r="P203" t="str">
            <v>fl - 1750</v>
          </cell>
          <cell r="Q203">
            <v>1750</v>
          </cell>
        </row>
        <row r="204">
          <cell r="A204" t="str">
            <v>2010feb7266128344fl</v>
          </cell>
          <cell r="B204">
            <v>70</v>
          </cell>
          <cell r="C204">
            <v>2010</v>
          </cell>
          <cell r="D204" t="str">
            <v>feb</v>
          </cell>
          <cell r="E204" t="str">
            <v>726</v>
          </cell>
          <cell r="F204">
            <v>6128</v>
          </cell>
          <cell r="G204">
            <v>344</v>
          </cell>
          <cell r="I204" t="str">
            <v>fl</v>
          </cell>
          <cell r="J204" t="str">
            <v>0 - 16</v>
          </cell>
          <cell r="O204" t="str">
            <v>29-31-39-36-26-20-12-8-0</v>
          </cell>
          <cell r="P204" t="str">
            <v>fl - 200</v>
          </cell>
          <cell r="Q204">
            <v>201</v>
          </cell>
        </row>
        <row r="205">
          <cell r="A205" t="str">
            <v>2010feb7066157150fl2</v>
          </cell>
          <cell r="B205">
            <v>70</v>
          </cell>
          <cell r="C205">
            <v>2010</v>
          </cell>
          <cell r="D205" t="str">
            <v>feb</v>
          </cell>
          <cell r="E205" t="str">
            <v>706</v>
          </cell>
          <cell r="F205" t="str">
            <v>6157</v>
          </cell>
          <cell r="G205">
            <v>150</v>
          </cell>
          <cell r="I205" t="str">
            <v>fl2</v>
          </cell>
          <cell r="J205" t="str">
            <v>0 - 16</v>
          </cell>
          <cell r="O205" t="str">
            <v>43-47-58-55-38-29-18-12-0</v>
          </cell>
          <cell r="P205" t="str">
            <v>fl2 - 300</v>
          </cell>
          <cell r="Q205">
            <v>300</v>
          </cell>
        </row>
        <row r="206">
          <cell r="A206" t="str">
            <v>2010feb74761561fl</v>
          </cell>
          <cell r="B206">
            <v>70</v>
          </cell>
          <cell r="C206">
            <v>2010</v>
          </cell>
          <cell r="D206" t="str">
            <v>feb</v>
          </cell>
          <cell r="E206" t="str">
            <v>747</v>
          </cell>
          <cell r="F206" t="str">
            <v>6156</v>
          </cell>
          <cell r="G206">
            <v>1</v>
          </cell>
          <cell r="I206" t="str">
            <v>fl</v>
          </cell>
          <cell r="J206" t="str">
            <v>0 - 16</v>
          </cell>
          <cell r="O206" t="str">
            <v>43-47-58-55-38-29-18-12-0</v>
          </cell>
          <cell r="P206" t="str">
            <v>fl - 300</v>
          </cell>
          <cell r="Q206">
            <v>300</v>
          </cell>
        </row>
        <row r="207">
          <cell r="A207" t="str">
            <v>2010apr74761561fl</v>
          </cell>
          <cell r="B207">
            <v>70</v>
          </cell>
          <cell r="C207">
            <v>2010</v>
          </cell>
          <cell r="D207" t="str">
            <v>apr</v>
          </cell>
          <cell r="E207" t="str">
            <v>747</v>
          </cell>
          <cell r="F207" t="str">
            <v>6156</v>
          </cell>
          <cell r="G207">
            <v>1</v>
          </cell>
          <cell r="I207" t="str">
            <v>fl</v>
          </cell>
          <cell r="J207" t="str">
            <v>0 - 16</v>
          </cell>
          <cell r="O207" t="str">
            <v>129-140-174-164-115-88-54-36-0</v>
          </cell>
          <cell r="P207" t="str">
            <v>fl - 900</v>
          </cell>
          <cell r="Q207">
            <v>900</v>
          </cell>
        </row>
        <row r="208">
          <cell r="A208" t="str">
            <v>2010feb7476156150fl</v>
          </cell>
          <cell r="B208">
            <v>70</v>
          </cell>
          <cell r="C208">
            <v>2010</v>
          </cell>
          <cell r="D208" t="str">
            <v>feb</v>
          </cell>
          <cell r="E208" t="str">
            <v>747</v>
          </cell>
          <cell r="F208" t="str">
            <v>6156</v>
          </cell>
          <cell r="G208">
            <v>150</v>
          </cell>
          <cell r="I208" t="str">
            <v>fl</v>
          </cell>
          <cell r="J208" t="str">
            <v>0 - 16</v>
          </cell>
          <cell r="O208" t="str">
            <v>43-47-58-55-38-29-18-12-0</v>
          </cell>
          <cell r="P208" t="str">
            <v>fl - 300</v>
          </cell>
          <cell r="Q208">
            <v>300</v>
          </cell>
        </row>
        <row r="209">
          <cell r="A209" t="str">
            <v>2010apr7476156150fl</v>
          </cell>
          <cell r="B209">
            <v>70</v>
          </cell>
          <cell r="C209">
            <v>2010</v>
          </cell>
          <cell r="D209" t="str">
            <v>apr</v>
          </cell>
          <cell r="E209" t="str">
            <v>747</v>
          </cell>
          <cell r="F209" t="str">
            <v>6156</v>
          </cell>
          <cell r="G209">
            <v>150</v>
          </cell>
          <cell r="I209" t="str">
            <v>fl</v>
          </cell>
          <cell r="J209" t="str">
            <v>0 - 16</v>
          </cell>
          <cell r="O209" t="str">
            <v>57-62-77-73-51-39-24-16-0</v>
          </cell>
          <cell r="P209" t="str">
            <v>fl - 400</v>
          </cell>
          <cell r="Q209">
            <v>399</v>
          </cell>
        </row>
        <row r="210">
          <cell r="A210" t="str">
            <v>2010apr7476156150fl2</v>
          </cell>
          <cell r="B210">
            <v>70</v>
          </cell>
          <cell r="C210">
            <v>2010</v>
          </cell>
          <cell r="D210" t="str">
            <v>apr</v>
          </cell>
          <cell r="E210" t="str">
            <v>747</v>
          </cell>
          <cell r="F210" t="str">
            <v>6156</v>
          </cell>
          <cell r="G210">
            <v>150</v>
          </cell>
          <cell r="I210" t="str">
            <v>fl2</v>
          </cell>
          <cell r="J210" t="str">
            <v>0 - 16</v>
          </cell>
          <cell r="O210" t="str">
            <v>29-31-39-36-26-20-12-8-0</v>
          </cell>
          <cell r="P210" t="str">
            <v>fl2 - 200</v>
          </cell>
          <cell r="Q210">
            <v>201</v>
          </cell>
        </row>
        <row r="211">
          <cell r="A211" t="str">
            <v>2010feb7266227144initial</v>
          </cell>
          <cell r="B211">
            <v>70</v>
          </cell>
          <cell r="C211">
            <v>2010</v>
          </cell>
          <cell r="D211" t="str">
            <v>feb</v>
          </cell>
          <cell r="E211" t="str">
            <v>726</v>
          </cell>
          <cell r="F211">
            <v>6227</v>
          </cell>
          <cell r="G211">
            <v>144</v>
          </cell>
          <cell r="I211" t="str">
            <v>initial</v>
          </cell>
          <cell r="J211" t="str">
            <v>0 - 16</v>
          </cell>
          <cell r="K211">
            <v>8</v>
          </cell>
          <cell r="L211" t="str">
            <v>1-1-1-1-1-1-1-1-0-0</v>
          </cell>
          <cell r="M211">
            <v>208</v>
          </cell>
          <cell r="N211" t="str">
            <v>B1 - 1664</v>
          </cell>
          <cell r="O211" t="str">
            <v>172-194-341-316-138-73-6-0-0</v>
          </cell>
          <cell r="P211" t="str">
            <v>B2 - 1240</v>
          </cell>
          <cell r="Q211">
            <v>2904</v>
          </cell>
        </row>
        <row r="212">
          <cell r="A212" t="str">
            <v>2010feb7266227144EC</v>
          </cell>
          <cell r="B212">
            <v>70</v>
          </cell>
          <cell r="C212">
            <v>2010</v>
          </cell>
          <cell r="D212" t="str">
            <v>feb</v>
          </cell>
          <cell r="E212" t="str">
            <v>726</v>
          </cell>
          <cell r="F212">
            <v>6227</v>
          </cell>
          <cell r="G212">
            <v>144</v>
          </cell>
          <cell r="I212" t="str">
            <v>EC</v>
          </cell>
          <cell r="J212" t="str">
            <v>0 - 16</v>
          </cell>
          <cell r="O212" t="str">
            <v>67-75-71-62-58-58-27-13-13</v>
          </cell>
          <cell r="P212" t="str">
            <v>EC - 444</v>
          </cell>
          <cell r="Q212">
            <v>444</v>
          </cell>
        </row>
        <row r="213">
          <cell r="A213" t="str">
            <v>2010feb7266227144EX</v>
          </cell>
          <cell r="B213">
            <v>70</v>
          </cell>
          <cell r="C213">
            <v>2010</v>
          </cell>
          <cell r="D213" t="str">
            <v>feb</v>
          </cell>
          <cell r="E213" t="str">
            <v>726</v>
          </cell>
          <cell r="F213">
            <v>6227</v>
          </cell>
          <cell r="G213">
            <v>144</v>
          </cell>
          <cell r="I213" t="str">
            <v>EX</v>
          </cell>
          <cell r="J213" t="str">
            <v>0 - 16</v>
          </cell>
          <cell r="K213">
            <v>8</v>
          </cell>
          <cell r="L213" t="str">
            <v>1-1-1-1-1-1-1-1-0-0</v>
          </cell>
          <cell r="M213">
            <v>19</v>
          </cell>
          <cell r="N213" t="str">
            <v>EX - 152</v>
          </cell>
          <cell r="O213" t="str">
            <v>SIZE 8</v>
          </cell>
          <cell r="P213">
            <v>2</v>
          </cell>
          <cell r="Q213">
            <v>154</v>
          </cell>
        </row>
        <row r="214">
          <cell r="A214" t="str">
            <v>2010feb7266227144fl</v>
          </cell>
          <cell r="B214">
            <v>70</v>
          </cell>
          <cell r="C214">
            <v>2010</v>
          </cell>
          <cell r="D214" t="str">
            <v>feb</v>
          </cell>
          <cell r="E214" t="str">
            <v>726</v>
          </cell>
          <cell r="F214">
            <v>6227</v>
          </cell>
          <cell r="G214">
            <v>144</v>
          </cell>
          <cell r="I214" t="str">
            <v>fl</v>
          </cell>
          <cell r="J214" t="str">
            <v>0 - 16</v>
          </cell>
          <cell r="O214" t="str">
            <v>215-233-289-273-192-147-89-60-0</v>
          </cell>
          <cell r="P214" t="str">
            <v>fl - 1500</v>
          </cell>
          <cell r="Q214">
            <v>1498</v>
          </cell>
        </row>
        <row r="215">
          <cell r="A215" t="str">
            <v>2010mar7266227144fl</v>
          </cell>
          <cell r="B215">
            <v>70</v>
          </cell>
          <cell r="C215">
            <v>2010</v>
          </cell>
          <cell r="D215" t="str">
            <v>mar</v>
          </cell>
          <cell r="E215" t="str">
            <v>726</v>
          </cell>
          <cell r="F215">
            <v>6227</v>
          </cell>
          <cell r="G215">
            <v>144</v>
          </cell>
          <cell r="I215" t="str">
            <v>fl</v>
          </cell>
          <cell r="J215" t="str">
            <v>0 - 16</v>
          </cell>
          <cell r="O215" t="str">
            <v>215-233-289-273-192-147-89-60-0</v>
          </cell>
          <cell r="P215" t="str">
            <v>fl - 1500</v>
          </cell>
          <cell r="Q215">
            <v>1498</v>
          </cell>
        </row>
        <row r="216">
          <cell r="A216" t="str">
            <v>2010feb7266136175fl2</v>
          </cell>
          <cell r="B216">
            <v>70</v>
          </cell>
          <cell r="C216">
            <v>2010</v>
          </cell>
          <cell r="D216" t="str">
            <v>feb</v>
          </cell>
          <cell r="E216" t="str">
            <v>726</v>
          </cell>
          <cell r="F216" t="str">
            <v>6136</v>
          </cell>
          <cell r="G216">
            <v>175</v>
          </cell>
          <cell r="I216" t="str">
            <v>fl2</v>
          </cell>
          <cell r="J216" t="str">
            <v>0 - 16</v>
          </cell>
          <cell r="O216" t="str">
            <v>57-62-77-73-51-39-24-16-0</v>
          </cell>
          <cell r="P216" t="str">
            <v>fl2 - 400</v>
          </cell>
          <cell r="Q216">
            <v>399</v>
          </cell>
        </row>
        <row r="217">
          <cell r="A217" t="str">
            <v>2010feb7266159157fl</v>
          </cell>
          <cell r="B217">
            <v>70</v>
          </cell>
          <cell r="C217">
            <v>2010</v>
          </cell>
          <cell r="D217" t="str">
            <v>feb</v>
          </cell>
          <cell r="E217" t="str">
            <v>726</v>
          </cell>
          <cell r="F217" t="str">
            <v>6159</v>
          </cell>
          <cell r="G217">
            <v>157</v>
          </cell>
          <cell r="I217" t="str">
            <v>fl</v>
          </cell>
          <cell r="J217" t="str">
            <v>0 - 16</v>
          </cell>
          <cell r="O217" t="str">
            <v>172-187-232-219-154-118-72-48-0</v>
          </cell>
          <cell r="P217" t="str">
            <v>fl - 1200</v>
          </cell>
          <cell r="Q217">
            <v>1202</v>
          </cell>
        </row>
        <row r="218">
          <cell r="A218" t="str">
            <v>2010dec175initial</v>
          </cell>
          <cell r="B218">
            <v>70</v>
          </cell>
          <cell r="C218">
            <v>2010</v>
          </cell>
          <cell r="D218" t="str">
            <v>dec</v>
          </cell>
          <cell r="E218">
            <v>0</v>
          </cell>
          <cell r="F218">
            <v>0</v>
          </cell>
          <cell r="G218">
            <v>175</v>
          </cell>
          <cell r="I218" t="str">
            <v>initial</v>
          </cell>
          <cell r="J218" t="str">
            <v>0 - 16</v>
          </cell>
          <cell r="K218">
            <v>12</v>
          </cell>
          <cell r="L218" t="str">
            <v>2-2-2-2-1-1-1-1-0</v>
          </cell>
          <cell r="M218">
            <v>43</v>
          </cell>
          <cell r="N218" t="str">
            <v>B1 - 516</v>
          </cell>
          <cell r="O218" t="str">
            <v>103-135-169-151-118-79-30-5-0</v>
          </cell>
          <cell r="P218" t="str">
            <v>B2 - 790</v>
          </cell>
          <cell r="Q218">
            <v>1306</v>
          </cell>
        </row>
        <row r="219">
          <cell r="A219" t="str">
            <v>2010dec175EC</v>
          </cell>
          <cell r="B219">
            <v>70</v>
          </cell>
          <cell r="C219">
            <v>2010</v>
          </cell>
          <cell r="D219" t="str">
            <v>dec</v>
          </cell>
          <cell r="E219">
            <v>0</v>
          </cell>
          <cell r="F219">
            <v>0</v>
          </cell>
          <cell r="G219">
            <v>175</v>
          </cell>
          <cell r="I219" t="str">
            <v>EC</v>
          </cell>
          <cell r="J219" t="str">
            <v>0 - 16</v>
          </cell>
          <cell r="O219" t="str">
            <v>57-65-61-53-49-49-23-12-11</v>
          </cell>
          <cell r="P219" t="str">
            <v>EC - 380</v>
          </cell>
          <cell r="Q219">
            <v>380</v>
          </cell>
        </row>
        <row r="220">
          <cell r="A220" t="str">
            <v>2010dec175EX</v>
          </cell>
          <cell r="B220">
            <v>70</v>
          </cell>
          <cell r="C220">
            <v>2010</v>
          </cell>
          <cell r="D220" t="str">
            <v>dec</v>
          </cell>
          <cell r="E220">
            <v>0</v>
          </cell>
          <cell r="F220">
            <v>0</v>
          </cell>
          <cell r="G220">
            <v>175</v>
          </cell>
          <cell r="I220" t="str">
            <v>EX</v>
          </cell>
          <cell r="J220" t="str">
            <v>0 - 16</v>
          </cell>
          <cell r="K220">
            <v>12</v>
          </cell>
          <cell r="L220" t="str">
            <v>2-2-2-2-1-1-1-1-0</v>
          </cell>
          <cell r="M220">
            <v>22</v>
          </cell>
          <cell r="N220" t="str">
            <v>EX - 264</v>
          </cell>
          <cell r="O220" t="str">
            <v>SIZE 8</v>
          </cell>
          <cell r="P220">
            <v>2</v>
          </cell>
          <cell r="Q220">
            <v>266</v>
          </cell>
        </row>
        <row r="221">
          <cell r="A221" t="str">
            <v>2010feb7266230175fl</v>
          </cell>
          <cell r="B221">
            <v>70</v>
          </cell>
          <cell r="C221">
            <v>2010</v>
          </cell>
          <cell r="D221" t="str">
            <v>feb</v>
          </cell>
          <cell r="E221" t="str">
            <v>726</v>
          </cell>
          <cell r="F221">
            <v>6230</v>
          </cell>
          <cell r="G221">
            <v>175</v>
          </cell>
          <cell r="I221" t="str">
            <v>fl</v>
          </cell>
          <cell r="J221" t="str">
            <v>0 - 16</v>
          </cell>
          <cell r="O221" t="str">
            <v>142-154-191-181-126-98-62-46-0</v>
          </cell>
          <cell r="P221" t="str">
            <v>fl - 1000</v>
          </cell>
          <cell r="Q221">
            <v>1000</v>
          </cell>
        </row>
        <row r="222">
          <cell r="A222" t="str">
            <v>2010mar7266185100fl</v>
          </cell>
          <cell r="B222">
            <v>70</v>
          </cell>
          <cell r="C222">
            <v>2010</v>
          </cell>
          <cell r="D222" t="str">
            <v>mar</v>
          </cell>
          <cell r="E222" t="str">
            <v>726</v>
          </cell>
          <cell r="F222" t="str">
            <v>6185</v>
          </cell>
          <cell r="G222">
            <v>100</v>
          </cell>
          <cell r="I222" t="str">
            <v>fl</v>
          </cell>
          <cell r="J222" t="str">
            <v>0 - 16</v>
          </cell>
          <cell r="O222" t="str">
            <v>128-138-172-163-113-88-55-42-0</v>
          </cell>
          <cell r="P222" t="str">
            <v>fl - 900</v>
          </cell>
          <cell r="Q222">
            <v>899</v>
          </cell>
        </row>
        <row r="223">
          <cell r="A223" t="str">
            <v>2010mar74761561fl</v>
          </cell>
          <cell r="B223">
            <v>70</v>
          </cell>
          <cell r="C223">
            <v>2010</v>
          </cell>
          <cell r="D223" t="str">
            <v>mar</v>
          </cell>
          <cell r="E223" t="str">
            <v>747</v>
          </cell>
          <cell r="F223" t="str">
            <v>6156</v>
          </cell>
          <cell r="G223">
            <v>1</v>
          </cell>
          <cell r="I223" t="str">
            <v>fl</v>
          </cell>
          <cell r="J223" t="str">
            <v>0 - 16</v>
          </cell>
          <cell r="O223" t="str">
            <v>128-138-172-163-113-88-55-42-0</v>
          </cell>
          <cell r="P223" t="str">
            <v>fl - 900</v>
          </cell>
          <cell r="Q223">
            <v>899</v>
          </cell>
        </row>
        <row r="224">
          <cell r="A224" t="str">
            <v>2010mar7476156150fl</v>
          </cell>
          <cell r="B224">
            <v>70</v>
          </cell>
          <cell r="C224">
            <v>2010</v>
          </cell>
          <cell r="D224" t="str">
            <v>mar</v>
          </cell>
          <cell r="E224" t="str">
            <v>747</v>
          </cell>
          <cell r="F224" t="str">
            <v>6156</v>
          </cell>
          <cell r="G224">
            <v>150</v>
          </cell>
          <cell r="I224" t="str">
            <v>fl</v>
          </cell>
          <cell r="J224" t="str">
            <v>0 - 16</v>
          </cell>
          <cell r="O224" t="str">
            <v>85-92-115-109-76-59-37-28-0</v>
          </cell>
          <cell r="P224" t="str">
            <v>fl - 600</v>
          </cell>
          <cell r="Q224">
            <v>601</v>
          </cell>
        </row>
        <row r="225">
          <cell r="A225" t="str">
            <v>2010feb7266230175initial</v>
          </cell>
          <cell r="B225">
            <v>70</v>
          </cell>
          <cell r="C225">
            <v>2010</v>
          </cell>
          <cell r="D225" t="str">
            <v>feb</v>
          </cell>
          <cell r="E225" t="str">
            <v>726</v>
          </cell>
          <cell r="F225">
            <v>6230</v>
          </cell>
          <cell r="G225">
            <v>175</v>
          </cell>
          <cell r="I225" t="str">
            <v>initial</v>
          </cell>
          <cell r="J225" t="str">
            <v>0 - 16</v>
          </cell>
          <cell r="K225">
            <v>10</v>
          </cell>
          <cell r="L225" t="str">
            <v>1-1-2-2-1-1-1-1</v>
          </cell>
          <cell r="M225">
            <v>210</v>
          </cell>
          <cell r="N225" t="str">
            <v>B1 - 2100</v>
          </cell>
          <cell r="O225" t="str">
            <v>382-437-378-342-326-223-89-44-0</v>
          </cell>
          <cell r="P225" t="str">
            <v>B2 - 2221</v>
          </cell>
          <cell r="Q225">
            <v>4321</v>
          </cell>
        </row>
        <row r="226">
          <cell r="A226" t="str">
            <v>2010feb7266230175EC</v>
          </cell>
          <cell r="B226">
            <v>70</v>
          </cell>
          <cell r="C226">
            <v>2010</v>
          </cell>
          <cell r="D226" t="str">
            <v>feb</v>
          </cell>
          <cell r="E226" t="str">
            <v>726</v>
          </cell>
          <cell r="F226">
            <v>6230</v>
          </cell>
          <cell r="G226">
            <v>175</v>
          </cell>
          <cell r="I226" t="str">
            <v>EC</v>
          </cell>
          <cell r="J226" t="str">
            <v>0 - 16</v>
          </cell>
          <cell r="O226" t="str">
            <v>57-65-61-53-49-49-23-12-11</v>
          </cell>
          <cell r="P226" t="str">
            <v>EC - 380</v>
          </cell>
          <cell r="Q226">
            <v>380</v>
          </cell>
        </row>
        <row r="227">
          <cell r="A227" t="str">
            <v>2010feb7266230175EX</v>
          </cell>
          <cell r="B227">
            <v>70</v>
          </cell>
          <cell r="C227">
            <v>2010</v>
          </cell>
          <cell r="D227" t="str">
            <v>feb</v>
          </cell>
          <cell r="E227" t="str">
            <v>726</v>
          </cell>
          <cell r="F227">
            <v>6230</v>
          </cell>
          <cell r="G227">
            <v>175</v>
          </cell>
          <cell r="I227" t="str">
            <v>EX</v>
          </cell>
          <cell r="J227" t="str">
            <v>0 - 16</v>
          </cell>
          <cell r="K227">
            <v>10</v>
          </cell>
          <cell r="L227" t="str">
            <v>1-1-2-2-1-1-1-1</v>
          </cell>
          <cell r="M227">
            <v>18</v>
          </cell>
          <cell r="N227" t="str">
            <v>EX - 180</v>
          </cell>
          <cell r="O227" t="str">
            <v>SIZE 8</v>
          </cell>
          <cell r="P227">
            <v>2</v>
          </cell>
          <cell r="Q227">
            <v>182</v>
          </cell>
        </row>
        <row r="228">
          <cell r="A228" t="str">
            <v>2010mar7755880100fl</v>
          </cell>
          <cell r="B228">
            <v>70</v>
          </cell>
          <cell r="C228">
            <v>2010</v>
          </cell>
          <cell r="D228" t="str">
            <v>mar</v>
          </cell>
          <cell r="E228" t="str">
            <v>775</v>
          </cell>
          <cell r="F228" t="str">
            <v>5880</v>
          </cell>
          <cell r="G228">
            <v>100</v>
          </cell>
          <cell r="I228" t="str">
            <v>fl</v>
          </cell>
          <cell r="J228" t="str">
            <v>0 - 16</v>
          </cell>
          <cell r="O228" t="str">
            <v>59-58-78-69-50-38-29-21-0</v>
          </cell>
          <cell r="P228" t="str">
            <v>fl - 400</v>
          </cell>
          <cell r="Q228">
            <v>402</v>
          </cell>
        </row>
        <row r="229">
          <cell r="A229" t="str">
            <v>2010mar7756072137fl</v>
          </cell>
          <cell r="B229">
            <v>70</v>
          </cell>
          <cell r="C229">
            <v>2010</v>
          </cell>
          <cell r="D229" t="str">
            <v>mar</v>
          </cell>
          <cell r="E229" t="str">
            <v>775</v>
          </cell>
          <cell r="F229" t="str">
            <v>6072</v>
          </cell>
          <cell r="G229">
            <v>137</v>
          </cell>
          <cell r="I229" t="str">
            <v>fl</v>
          </cell>
          <cell r="J229" t="str">
            <v>0 - 16</v>
          </cell>
          <cell r="O229" t="str">
            <v>59-58-78-69-50-38-29-21-0</v>
          </cell>
          <cell r="P229" t="str">
            <v>fl - 400</v>
          </cell>
          <cell r="Q229">
            <v>402</v>
          </cell>
        </row>
        <row r="230">
          <cell r="A230" t="str">
            <v>2010mar7266149341fl2</v>
          </cell>
          <cell r="B230">
            <v>70</v>
          </cell>
          <cell r="C230">
            <v>2010</v>
          </cell>
          <cell r="D230" t="str">
            <v>mar</v>
          </cell>
          <cell r="E230" t="str">
            <v>726</v>
          </cell>
          <cell r="F230" t="str">
            <v>6149</v>
          </cell>
          <cell r="G230">
            <v>341</v>
          </cell>
          <cell r="I230" t="str">
            <v>fl2</v>
          </cell>
          <cell r="J230" t="str">
            <v>0 - 16</v>
          </cell>
          <cell r="O230" t="str">
            <v>35-38-48-46-32-25-15-11-0</v>
          </cell>
          <cell r="P230" t="str">
            <v>fl2 - 250</v>
          </cell>
          <cell r="Q230">
            <v>250</v>
          </cell>
        </row>
        <row r="231">
          <cell r="A231" t="str">
            <v>2010feb7266232144initial</v>
          </cell>
          <cell r="B231">
            <v>70</v>
          </cell>
          <cell r="C231">
            <v>2010</v>
          </cell>
          <cell r="D231" t="str">
            <v>feb</v>
          </cell>
          <cell r="E231" t="str">
            <v>726</v>
          </cell>
          <cell r="F231" t="str">
            <v>6232</v>
          </cell>
          <cell r="G231">
            <v>144</v>
          </cell>
          <cell r="I231" t="str">
            <v>initial</v>
          </cell>
          <cell r="J231" t="str">
            <v>0 - 16</v>
          </cell>
          <cell r="K231">
            <v>10</v>
          </cell>
          <cell r="L231" t="str">
            <v>1-1-2-2-1-1-1-1</v>
          </cell>
          <cell r="M231">
            <v>203</v>
          </cell>
          <cell r="N231" t="str">
            <v>B1 - 2030</v>
          </cell>
          <cell r="O231" t="str">
            <v>365-392-344-305-306-168-66-15-0</v>
          </cell>
          <cell r="P231" t="str">
            <v>B2 - 1961</v>
          </cell>
          <cell r="Q231">
            <v>3991</v>
          </cell>
        </row>
        <row r="232">
          <cell r="A232" t="str">
            <v>2010feb7266232144EC</v>
          </cell>
          <cell r="B232">
            <v>70</v>
          </cell>
          <cell r="C232">
            <v>2010</v>
          </cell>
          <cell r="D232" t="str">
            <v>feb</v>
          </cell>
          <cell r="E232" t="str">
            <v>726</v>
          </cell>
          <cell r="F232" t="str">
            <v>6232</v>
          </cell>
          <cell r="G232">
            <v>144</v>
          </cell>
          <cell r="I232" t="str">
            <v>EC</v>
          </cell>
          <cell r="J232" t="str">
            <v>0 - 16</v>
          </cell>
          <cell r="O232" t="str">
            <v>105-119-119-105-84-84-42-21-21</v>
          </cell>
          <cell r="P232" t="str">
            <v>EC - 700</v>
          </cell>
          <cell r="Q232">
            <v>700</v>
          </cell>
        </row>
        <row r="233">
          <cell r="A233" t="str">
            <v>2010feb7266232144EX</v>
          </cell>
          <cell r="B233">
            <v>70</v>
          </cell>
          <cell r="C233">
            <v>2010</v>
          </cell>
          <cell r="D233" t="str">
            <v>feb</v>
          </cell>
          <cell r="E233" t="str">
            <v>726</v>
          </cell>
          <cell r="F233" t="str">
            <v>6232</v>
          </cell>
          <cell r="G233">
            <v>144</v>
          </cell>
          <cell r="I233" t="str">
            <v>EX</v>
          </cell>
          <cell r="J233" t="str">
            <v>0 - 16</v>
          </cell>
          <cell r="K233">
            <v>10</v>
          </cell>
          <cell r="L233" t="str">
            <v>1-1-2-2-1-1-1-1</v>
          </cell>
          <cell r="M233">
            <v>21</v>
          </cell>
          <cell r="N233" t="str">
            <v>EX - 210</v>
          </cell>
          <cell r="O233" t="str">
            <v>SIZE 8</v>
          </cell>
          <cell r="P233">
            <v>2</v>
          </cell>
          <cell r="Q233">
            <v>212</v>
          </cell>
        </row>
        <row r="234">
          <cell r="A234" t="str">
            <v>2010mar7306126341initial</v>
          </cell>
          <cell r="B234">
            <v>70</v>
          </cell>
          <cell r="C234">
            <v>2010</v>
          </cell>
          <cell r="D234" t="str">
            <v>mar</v>
          </cell>
          <cell r="E234" t="str">
            <v>730</v>
          </cell>
          <cell r="F234" t="str">
            <v>6126</v>
          </cell>
          <cell r="G234">
            <v>341</v>
          </cell>
          <cell r="I234" t="str">
            <v>initial</v>
          </cell>
          <cell r="J234" t="str">
            <v>0 - 16</v>
          </cell>
          <cell r="K234">
            <v>9</v>
          </cell>
          <cell r="L234" t="str">
            <v>1-1-2-1-1-1-1-1</v>
          </cell>
          <cell r="M234">
            <v>203</v>
          </cell>
          <cell r="N234" t="str">
            <v>B1 - 1827</v>
          </cell>
          <cell r="O234" t="str">
            <v>327-357-296-499-264-150-58-24-0</v>
          </cell>
          <cell r="P234" t="str">
            <v>B2 - 1975</v>
          </cell>
          <cell r="Q234">
            <v>3802</v>
          </cell>
        </row>
        <row r="235">
          <cell r="A235" t="str">
            <v>2010mar7306126341EC</v>
          </cell>
          <cell r="B235">
            <v>70</v>
          </cell>
          <cell r="C235">
            <v>2010</v>
          </cell>
          <cell r="D235" t="str">
            <v>mar</v>
          </cell>
          <cell r="E235" t="str">
            <v>730</v>
          </cell>
          <cell r="F235" t="str">
            <v>6126</v>
          </cell>
          <cell r="G235">
            <v>341</v>
          </cell>
          <cell r="I235" t="str">
            <v>EC</v>
          </cell>
          <cell r="J235" t="str">
            <v>0 - 16</v>
          </cell>
          <cell r="O235" t="str">
            <v>45-51-51-45-36-36-18-9-9</v>
          </cell>
          <cell r="P235" t="str">
            <v>EC - 300</v>
          </cell>
          <cell r="Q235">
            <v>300</v>
          </cell>
        </row>
        <row r="236">
          <cell r="A236" t="str">
            <v>2010mar7306126341EX</v>
          </cell>
          <cell r="B236">
            <v>70</v>
          </cell>
          <cell r="C236">
            <v>2010</v>
          </cell>
          <cell r="D236" t="str">
            <v>mar</v>
          </cell>
          <cell r="E236" t="str">
            <v>730</v>
          </cell>
          <cell r="F236" t="str">
            <v>6126</v>
          </cell>
          <cell r="G236">
            <v>341</v>
          </cell>
          <cell r="I236" t="str">
            <v>EX</v>
          </cell>
          <cell r="J236" t="str">
            <v>0 - 16</v>
          </cell>
          <cell r="K236">
            <v>9</v>
          </cell>
          <cell r="L236" t="str">
            <v>1-1-2-1-1-1-1-1</v>
          </cell>
          <cell r="M236">
            <v>22</v>
          </cell>
          <cell r="N236" t="str">
            <v>EX - 198</v>
          </cell>
          <cell r="O236" t="str">
            <v>SIZE 8</v>
          </cell>
          <cell r="P236">
            <v>2</v>
          </cell>
          <cell r="Q236">
            <v>200</v>
          </cell>
        </row>
        <row r="237">
          <cell r="A237" t="str">
            <v>2010jan7443625150initial</v>
          </cell>
          <cell r="B237">
            <v>70</v>
          </cell>
          <cell r="C237">
            <v>2010</v>
          </cell>
          <cell r="D237" t="str">
            <v>jan</v>
          </cell>
          <cell r="E237" t="str">
            <v>744</v>
          </cell>
          <cell r="F237" t="str">
            <v>3625</v>
          </cell>
          <cell r="G237">
            <v>150</v>
          </cell>
          <cell r="I237" t="str">
            <v>initial</v>
          </cell>
          <cell r="J237" t="str">
            <v>XS - XL</v>
          </cell>
          <cell r="K237">
            <v>8</v>
          </cell>
          <cell r="L237" t="str">
            <v>2-3-2-1-0</v>
          </cell>
          <cell r="M237">
            <v>36</v>
          </cell>
          <cell r="N237" t="str">
            <v>B1 - 288</v>
          </cell>
          <cell r="O237" t="str">
            <v>54-50-38-14-0</v>
          </cell>
          <cell r="P237" t="str">
            <v>B2 - 152</v>
          </cell>
          <cell r="Q237">
            <v>440</v>
          </cell>
        </row>
        <row r="238">
          <cell r="A238" t="str">
            <v>2010jan7443625150EC</v>
          </cell>
          <cell r="B238">
            <v>70</v>
          </cell>
          <cell r="C238">
            <v>2010</v>
          </cell>
          <cell r="D238" t="str">
            <v>jan</v>
          </cell>
          <cell r="E238" t="str">
            <v>744</v>
          </cell>
          <cell r="F238" t="str">
            <v>3625</v>
          </cell>
          <cell r="G238">
            <v>150</v>
          </cell>
          <cell r="I238" t="str">
            <v>EC</v>
          </cell>
          <cell r="J238" t="str">
            <v>XS - XL</v>
          </cell>
          <cell r="O238" t="str">
            <v>77-103-93-51-36</v>
          </cell>
          <cell r="P238" t="str">
            <v>EC - 360</v>
          </cell>
          <cell r="Q238">
            <v>360</v>
          </cell>
        </row>
        <row r="239">
          <cell r="A239" t="str">
            <v>2010jan7443625150EX</v>
          </cell>
          <cell r="B239">
            <v>70</v>
          </cell>
          <cell r="C239">
            <v>2010</v>
          </cell>
          <cell r="D239" t="str">
            <v>jan</v>
          </cell>
          <cell r="E239" t="str">
            <v>744</v>
          </cell>
          <cell r="F239" t="str">
            <v>3625</v>
          </cell>
          <cell r="G239">
            <v>150</v>
          </cell>
          <cell r="I239" t="str">
            <v>EX</v>
          </cell>
          <cell r="J239" t="str">
            <v>XS - XL</v>
          </cell>
          <cell r="K239">
            <v>8</v>
          </cell>
          <cell r="L239" t="str">
            <v>2-3-2-1-0</v>
          </cell>
          <cell r="M239">
            <v>0</v>
          </cell>
          <cell r="N239" t="str">
            <v>EX - 0</v>
          </cell>
          <cell r="O239" t="str">
            <v>SIZE M</v>
          </cell>
          <cell r="P239">
            <v>2</v>
          </cell>
          <cell r="Q239">
            <v>2</v>
          </cell>
        </row>
        <row r="240">
          <cell r="A240" t="str">
            <v>2010jan74436251initial</v>
          </cell>
          <cell r="B240">
            <v>70</v>
          </cell>
          <cell r="C240">
            <v>2010</v>
          </cell>
          <cell r="D240" t="str">
            <v>jan</v>
          </cell>
          <cell r="E240" t="str">
            <v>744</v>
          </cell>
          <cell r="F240" t="str">
            <v>3625</v>
          </cell>
          <cell r="G240">
            <v>1</v>
          </cell>
          <cell r="I240" t="str">
            <v>initial</v>
          </cell>
          <cell r="J240" t="str">
            <v>XS - XL</v>
          </cell>
          <cell r="K240">
            <v>8</v>
          </cell>
          <cell r="L240" t="str">
            <v>2-3-2-1-0</v>
          </cell>
          <cell r="M240">
            <v>36</v>
          </cell>
          <cell r="N240" t="str">
            <v>B1 - 288</v>
          </cell>
          <cell r="O240" t="str">
            <v>18-8-14-8-0</v>
          </cell>
          <cell r="P240" t="str">
            <v>B2 - 152</v>
          </cell>
          <cell r="Q240">
            <v>440</v>
          </cell>
        </row>
        <row r="241">
          <cell r="A241" t="str">
            <v>2010jan74436251EC</v>
          </cell>
          <cell r="B241">
            <v>70</v>
          </cell>
          <cell r="C241">
            <v>2010</v>
          </cell>
          <cell r="D241" t="str">
            <v>jan</v>
          </cell>
          <cell r="E241" t="str">
            <v>744</v>
          </cell>
          <cell r="F241" t="str">
            <v>3625</v>
          </cell>
          <cell r="G241">
            <v>1</v>
          </cell>
          <cell r="I241" t="str">
            <v>EC</v>
          </cell>
          <cell r="J241" t="str">
            <v>XS - XL</v>
          </cell>
          <cell r="O241" t="str">
            <v>49-61-56-36-28</v>
          </cell>
          <cell r="P241" t="str">
            <v>EC - 360</v>
          </cell>
          <cell r="Q241">
            <v>360</v>
          </cell>
        </row>
        <row r="242">
          <cell r="A242" t="str">
            <v>2010jan74436251EX</v>
          </cell>
          <cell r="B242">
            <v>70</v>
          </cell>
          <cell r="C242">
            <v>2010</v>
          </cell>
          <cell r="D242" t="str">
            <v>jan</v>
          </cell>
          <cell r="E242" t="str">
            <v>744</v>
          </cell>
          <cell r="F242" t="str">
            <v>3625</v>
          </cell>
          <cell r="G242">
            <v>1</v>
          </cell>
          <cell r="I242" t="str">
            <v>EX</v>
          </cell>
          <cell r="J242" t="str">
            <v>XS - XL</v>
          </cell>
          <cell r="K242">
            <v>8</v>
          </cell>
          <cell r="L242" t="str">
            <v>2-3-2-1-0</v>
          </cell>
          <cell r="M242">
            <v>0</v>
          </cell>
          <cell r="N242" t="str">
            <v>EX - 0</v>
          </cell>
          <cell r="O242" t="str">
            <v>SIZE M</v>
          </cell>
          <cell r="P242">
            <v>2</v>
          </cell>
          <cell r="Q242">
            <v>2</v>
          </cell>
        </row>
        <row r="243">
          <cell r="A243" t="str">
            <v>2010jan7443625533initial</v>
          </cell>
          <cell r="B243">
            <v>70</v>
          </cell>
          <cell r="C243">
            <v>2010</v>
          </cell>
          <cell r="D243" t="str">
            <v>jan</v>
          </cell>
          <cell r="E243" t="str">
            <v>744</v>
          </cell>
          <cell r="F243" t="str">
            <v>3625</v>
          </cell>
          <cell r="G243">
            <v>533</v>
          </cell>
          <cell r="I243" t="str">
            <v>initial</v>
          </cell>
          <cell r="J243" t="str">
            <v>XS - XL</v>
          </cell>
          <cell r="K243">
            <v>8</v>
          </cell>
          <cell r="L243" t="str">
            <v>2-3-2-1-0</v>
          </cell>
          <cell r="M243">
            <v>33</v>
          </cell>
          <cell r="N243" t="str">
            <v>B1 - 264</v>
          </cell>
          <cell r="O243" t="str">
            <v>28-16-16-14-0</v>
          </cell>
          <cell r="P243" t="str">
            <v>B2 - 71</v>
          </cell>
          <cell r="Q243">
            <v>335</v>
          </cell>
        </row>
        <row r="244">
          <cell r="A244" t="str">
            <v>2010jan7443625533EC</v>
          </cell>
          <cell r="B244">
            <v>70</v>
          </cell>
          <cell r="C244">
            <v>2010</v>
          </cell>
          <cell r="D244" t="str">
            <v>jan</v>
          </cell>
          <cell r="E244" t="str">
            <v>744</v>
          </cell>
          <cell r="F244" t="str">
            <v>3625</v>
          </cell>
          <cell r="G244">
            <v>533</v>
          </cell>
          <cell r="I244" t="str">
            <v>EC</v>
          </cell>
          <cell r="J244" t="str">
            <v>XS - XL</v>
          </cell>
          <cell r="O244" t="str">
            <v>56-72-66-40-31</v>
          </cell>
          <cell r="P244" t="str">
            <v>EC - 265</v>
          </cell>
          <cell r="Q244">
            <v>265</v>
          </cell>
        </row>
        <row r="245">
          <cell r="A245" t="str">
            <v>2010jan7443625533EX</v>
          </cell>
          <cell r="B245">
            <v>70</v>
          </cell>
          <cell r="C245">
            <v>2010</v>
          </cell>
          <cell r="D245" t="str">
            <v>jan</v>
          </cell>
          <cell r="E245" t="str">
            <v>744</v>
          </cell>
          <cell r="F245" t="str">
            <v>3625</v>
          </cell>
          <cell r="G245">
            <v>533</v>
          </cell>
          <cell r="I245" t="str">
            <v>EX</v>
          </cell>
          <cell r="J245" t="str">
            <v>XS - XL</v>
          </cell>
          <cell r="K245">
            <v>8</v>
          </cell>
          <cell r="L245" t="str">
            <v>2-3-2-1-0</v>
          </cell>
          <cell r="M245">
            <v>0</v>
          </cell>
          <cell r="N245" t="str">
            <v>EX - 0</v>
          </cell>
          <cell r="O245" t="str">
            <v>SIZE M</v>
          </cell>
          <cell r="P245">
            <v>2</v>
          </cell>
          <cell r="Q245">
            <v>2</v>
          </cell>
        </row>
        <row r="246">
          <cell r="A246" t="str">
            <v>2010jan7443625244initial</v>
          </cell>
          <cell r="B246">
            <v>70</v>
          </cell>
          <cell r="C246">
            <v>2010</v>
          </cell>
          <cell r="D246" t="str">
            <v>jan</v>
          </cell>
          <cell r="E246" t="str">
            <v>744</v>
          </cell>
          <cell r="F246" t="str">
            <v>3625</v>
          </cell>
          <cell r="G246">
            <v>244</v>
          </cell>
          <cell r="I246" t="str">
            <v>initial</v>
          </cell>
          <cell r="J246" t="str">
            <v>XS - XL</v>
          </cell>
          <cell r="K246">
            <v>8</v>
          </cell>
          <cell r="L246" t="str">
            <v>2-3-2-1-0</v>
          </cell>
          <cell r="M246">
            <v>26</v>
          </cell>
          <cell r="N246" t="str">
            <v>B1 - 208</v>
          </cell>
          <cell r="O246" t="str">
            <v>10-0-4-2-0</v>
          </cell>
          <cell r="P246" t="str">
            <v>B2 - 13</v>
          </cell>
          <cell r="Q246">
            <v>221</v>
          </cell>
        </row>
        <row r="247">
          <cell r="A247" t="str">
            <v>2010jan7443625244EC</v>
          </cell>
          <cell r="B247">
            <v>70</v>
          </cell>
          <cell r="C247">
            <v>2010</v>
          </cell>
          <cell r="D247" t="str">
            <v>jan</v>
          </cell>
          <cell r="E247" t="str">
            <v>744</v>
          </cell>
          <cell r="F247" t="str">
            <v>3625</v>
          </cell>
          <cell r="G247">
            <v>244</v>
          </cell>
          <cell r="I247" t="str">
            <v>EC</v>
          </cell>
          <cell r="J247" t="str">
            <v>XS - XL</v>
          </cell>
          <cell r="O247" t="str">
            <v>42-54-50-31-23</v>
          </cell>
          <cell r="P247" t="str">
            <v>EC - 200</v>
          </cell>
          <cell r="Q247">
            <v>200</v>
          </cell>
        </row>
        <row r="248">
          <cell r="A248" t="str">
            <v>2010jan7443625244EX</v>
          </cell>
          <cell r="B248">
            <v>70</v>
          </cell>
          <cell r="C248">
            <v>2010</v>
          </cell>
          <cell r="D248" t="str">
            <v>jan</v>
          </cell>
          <cell r="E248" t="str">
            <v>744</v>
          </cell>
          <cell r="F248" t="str">
            <v>3625</v>
          </cell>
          <cell r="G248">
            <v>244</v>
          </cell>
          <cell r="I248" t="str">
            <v>EX</v>
          </cell>
          <cell r="J248" t="str">
            <v>XS - XL</v>
          </cell>
          <cell r="K248">
            <v>8</v>
          </cell>
          <cell r="L248" t="str">
            <v>2-3-2-1-0</v>
          </cell>
          <cell r="M248">
            <v>0</v>
          </cell>
          <cell r="N248" t="str">
            <v>EX - 0</v>
          </cell>
          <cell r="O248" t="str">
            <v>SIZE M</v>
          </cell>
          <cell r="P248">
            <v>2</v>
          </cell>
          <cell r="Q248">
            <v>2</v>
          </cell>
        </row>
        <row r="249">
          <cell r="A249" t="str">
            <v>2010apr7086127100initial</v>
          </cell>
          <cell r="B249">
            <v>70</v>
          </cell>
          <cell r="C249">
            <v>2010</v>
          </cell>
          <cell r="D249" t="str">
            <v>apr</v>
          </cell>
          <cell r="E249" t="str">
            <v>708</v>
          </cell>
          <cell r="F249" t="str">
            <v>6127</v>
          </cell>
          <cell r="G249">
            <v>100</v>
          </cell>
          <cell r="I249" t="str">
            <v>initial</v>
          </cell>
          <cell r="J249" t="str">
            <v>0 - 16</v>
          </cell>
          <cell r="K249">
            <v>8</v>
          </cell>
          <cell r="L249" t="str">
            <v>1-1-1-1-1-1-1-1</v>
          </cell>
          <cell r="M249">
            <v>220</v>
          </cell>
          <cell r="N249" t="str">
            <v>B1 - 1760</v>
          </cell>
          <cell r="O249" t="str">
            <v>326-336-482-466-270-186-65-29-0</v>
          </cell>
          <cell r="P249" t="str">
            <v>B2 - 2160</v>
          </cell>
          <cell r="Q249">
            <v>3920</v>
          </cell>
        </row>
        <row r="250">
          <cell r="A250" t="str">
            <v>2010apr7086127100EC</v>
          </cell>
          <cell r="B250">
            <v>70</v>
          </cell>
          <cell r="C250">
            <v>2010</v>
          </cell>
          <cell r="D250" t="str">
            <v>apr</v>
          </cell>
          <cell r="E250" t="str">
            <v>708</v>
          </cell>
          <cell r="F250" t="str">
            <v>6127</v>
          </cell>
          <cell r="G250">
            <v>100</v>
          </cell>
          <cell r="I250" t="str">
            <v>EC</v>
          </cell>
          <cell r="J250" t="str">
            <v>0 - 16</v>
          </cell>
          <cell r="O250" t="str">
            <v>56-65-65-57-46-46-23-11-11</v>
          </cell>
          <cell r="P250" t="str">
            <v>EC - 380</v>
          </cell>
          <cell r="Q250">
            <v>380</v>
          </cell>
        </row>
        <row r="251">
          <cell r="A251" t="str">
            <v>2010apr7086127100EX</v>
          </cell>
          <cell r="B251">
            <v>70</v>
          </cell>
          <cell r="C251">
            <v>2010</v>
          </cell>
          <cell r="D251" t="str">
            <v>apr</v>
          </cell>
          <cell r="E251" t="str">
            <v>708</v>
          </cell>
          <cell r="F251" t="str">
            <v>6127</v>
          </cell>
          <cell r="G251">
            <v>100</v>
          </cell>
          <cell r="I251" t="str">
            <v>EX</v>
          </cell>
          <cell r="J251" t="str">
            <v>0 - 16</v>
          </cell>
          <cell r="K251">
            <v>8</v>
          </cell>
          <cell r="L251" t="str">
            <v>1-1-1-1-1-1-1-1</v>
          </cell>
          <cell r="M251">
            <v>25</v>
          </cell>
          <cell r="N251" t="str">
            <v>EX - 200</v>
          </cell>
          <cell r="O251" t="str">
            <v>SIZE 8</v>
          </cell>
          <cell r="P251">
            <v>2</v>
          </cell>
          <cell r="Q251">
            <v>202</v>
          </cell>
        </row>
        <row r="252">
          <cell r="A252" t="str">
            <v>2010may7086127100fl</v>
          </cell>
          <cell r="B252">
            <v>70</v>
          </cell>
          <cell r="C252">
            <v>2010</v>
          </cell>
          <cell r="D252" t="str">
            <v>may</v>
          </cell>
          <cell r="E252" t="str">
            <v>708</v>
          </cell>
          <cell r="F252" t="str">
            <v>6127</v>
          </cell>
          <cell r="G252">
            <v>100</v>
          </cell>
          <cell r="I252" t="str">
            <v>fl</v>
          </cell>
          <cell r="J252" t="str">
            <v>0 - 16</v>
          </cell>
          <cell r="O252" t="str">
            <v>113-121-152-147-104-80-48-35-0</v>
          </cell>
          <cell r="P252" t="str">
            <v>fl - 800</v>
          </cell>
          <cell r="Q252">
            <v>800</v>
          </cell>
        </row>
        <row r="253">
          <cell r="A253" t="str">
            <v>2010mar8396224229initial</v>
          </cell>
          <cell r="B253">
            <v>70</v>
          </cell>
          <cell r="C253">
            <v>2010</v>
          </cell>
          <cell r="D253" t="str">
            <v>mar</v>
          </cell>
          <cell r="E253" t="str">
            <v>839</v>
          </cell>
          <cell r="F253" t="str">
            <v>6224</v>
          </cell>
          <cell r="G253">
            <v>229</v>
          </cell>
          <cell r="I253" t="str">
            <v>initial</v>
          </cell>
          <cell r="J253" t="str">
            <v>0 - 16</v>
          </cell>
          <cell r="K253">
            <v>10</v>
          </cell>
          <cell r="L253" t="str">
            <v>1-1-2-2-1-1-1-1</v>
          </cell>
          <cell r="M253">
            <v>72</v>
          </cell>
          <cell r="N253" t="str">
            <v>B1 - 720</v>
          </cell>
          <cell r="O253" t="str">
            <v>149-171-141-128-131-77-22-10-0</v>
          </cell>
          <cell r="P253" t="str">
            <v>B2 - 829</v>
          </cell>
          <cell r="Q253">
            <v>1549</v>
          </cell>
        </row>
        <row r="254">
          <cell r="A254" t="str">
            <v>2010mar8396224229EC</v>
          </cell>
          <cell r="B254">
            <v>70</v>
          </cell>
          <cell r="C254">
            <v>2010</v>
          </cell>
          <cell r="D254" t="str">
            <v>mar</v>
          </cell>
          <cell r="E254" t="str">
            <v>839</v>
          </cell>
          <cell r="F254" t="str">
            <v>6224</v>
          </cell>
          <cell r="G254">
            <v>229</v>
          </cell>
          <cell r="I254" t="str">
            <v>EC</v>
          </cell>
          <cell r="J254" t="str">
            <v>0 - 16</v>
          </cell>
          <cell r="O254" t="str">
            <v>44-47-47-44-35-35-18-15-15</v>
          </cell>
          <cell r="P254" t="str">
            <v>EC - 300</v>
          </cell>
          <cell r="Q254">
            <v>300</v>
          </cell>
        </row>
        <row r="255">
          <cell r="A255" t="str">
            <v>2010mar8396224229EX</v>
          </cell>
          <cell r="B255">
            <v>70</v>
          </cell>
          <cell r="C255">
            <v>2010</v>
          </cell>
          <cell r="D255" t="str">
            <v>mar</v>
          </cell>
          <cell r="E255" t="str">
            <v>839</v>
          </cell>
          <cell r="F255" t="str">
            <v>6224</v>
          </cell>
          <cell r="G255">
            <v>229</v>
          </cell>
          <cell r="I255" t="str">
            <v>EX</v>
          </cell>
          <cell r="J255" t="str">
            <v>0 - 16</v>
          </cell>
          <cell r="K255">
            <v>10</v>
          </cell>
          <cell r="L255" t="str">
            <v>1-1-2-2-1-1-1-1</v>
          </cell>
          <cell r="M255">
            <v>15</v>
          </cell>
          <cell r="N255" t="str">
            <v>EX - 150</v>
          </cell>
          <cell r="O255" t="str">
            <v>SIZE 8</v>
          </cell>
          <cell r="P255">
            <v>2</v>
          </cell>
          <cell r="Q255">
            <v>152</v>
          </cell>
        </row>
        <row r="256">
          <cell r="A256" t="str">
            <v>2010apr8396224229fl</v>
          </cell>
          <cell r="B256">
            <v>70</v>
          </cell>
          <cell r="C256">
            <v>2010</v>
          </cell>
          <cell r="D256" t="str">
            <v>apr</v>
          </cell>
          <cell r="E256" t="str">
            <v>839</v>
          </cell>
          <cell r="F256" t="str">
            <v>6224</v>
          </cell>
          <cell r="G256">
            <v>229</v>
          </cell>
          <cell r="I256" t="str">
            <v>fl</v>
          </cell>
          <cell r="J256" t="str">
            <v>0 - 16</v>
          </cell>
          <cell r="O256" t="str">
            <v>43-46-57-55-39-30-18-12-0</v>
          </cell>
          <cell r="P256" t="str">
            <v>fl - 300</v>
          </cell>
          <cell r="Q256">
            <v>300</v>
          </cell>
        </row>
        <row r="257">
          <cell r="A257" t="str">
            <v>2010mar7126233880fl</v>
          </cell>
          <cell r="B257">
            <v>70</v>
          </cell>
          <cell r="C257">
            <v>2010</v>
          </cell>
          <cell r="D257" t="str">
            <v>mar</v>
          </cell>
          <cell r="E257" t="str">
            <v>712</v>
          </cell>
          <cell r="F257" t="str">
            <v>6233</v>
          </cell>
          <cell r="G257">
            <v>880</v>
          </cell>
          <cell r="I257" t="str">
            <v>fl</v>
          </cell>
          <cell r="J257" t="str">
            <v>0 - 16</v>
          </cell>
          <cell r="O257" t="str">
            <v>42-45-57-56-39-30-18-13-0</v>
          </cell>
          <cell r="P257" t="str">
            <v>fl - 300</v>
          </cell>
          <cell r="Q257">
            <v>300</v>
          </cell>
        </row>
        <row r="258">
          <cell r="A258" t="str">
            <v>2010mar7266232144fl</v>
          </cell>
          <cell r="B258">
            <v>70</v>
          </cell>
          <cell r="C258">
            <v>2010</v>
          </cell>
          <cell r="D258" t="str">
            <v>mar</v>
          </cell>
          <cell r="E258" t="str">
            <v>726</v>
          </cell>
          <cell r="F258" t="str">
            <v>6232</v>
          </cell>
          <cell r="G258">
            <v>144</v>
          </cell>
          <cell r="I258" t="str">
            <v>fl</v>
          </cell>
          <cell r="J258" t="str">
            <v>0 - 16</v>
          </cell>
          <cell r="O258" t="str">
            <v>253-271-343-333-233-180-109-79-0</v>
          </cell>
          <cell r="P258" t="str">
            <v>fl - 1800</v>
          </cell>
          <cell r="Q258">
            <v>1801</v>
          </cell>
        </row>
        <row r="259">
          <cell r="A259" t="str">
            <v>2010mar7266232144fl2</v>
          </cell>
          <cell r="B259">
            <v>70</v>
          </cell>
          <cell r="C259">
            <v>2010</v>
          </cell>
          <cell r="D259" t="str">
            <v>mar</v>
          </cell>
          <cell r="E259" t="str">
            <v>726</v>
          </cell>
          <cell r="F259" t="str">
            <v>6232</v>
          </cell>
          <cell r="G259">
            <v>144</v>
          </cell>
          <cell r="I259" t="str">
            <v>fl2</v>
          </cell>
          <cell r="J259" t="str">
            <v>0 - 16</v>
          </cell>
          <cell r="O259" t="str">
            <v>141-151-190-185-129-100-60-44-0</v>
          </cell>
          <cell r="P259" t="str">
            <v>fl2 - 1000</v>
          </cell>
          <cell r="Q259">
            <v>1000</v>
          </cell>
        </row>
        <row r="260">
          <cell r="A260" t="str">
            <v>2010mar7266128344fl</v>
          </cell>
          <cell r="B260">
            <v>70</v>
          </cell>
          <cell r="C260">
            <v>2010</v>
          </cell>
          <cell r="D260" t="str">
            <v>mar</v>
          </cell>
          <cell r="E260" t="str">
            <v>726</v>
          </cell>
          <cell r="F260" t="str">
            <v>6128</v>
          </cell>
          <cell r="G260">
            <v>344</v>
          </cell>
          <cell r="I260" t="str">
            <v>fl</v>
          </cell>
          <cell r="J260" t="str">
            <v>0 - 16</v>
          </cell>
          <cell r="O260" t="str">
            <v>211-226-285-278-194-150-91-66-0</v>
          </cell>
          <cell r="P260" t="str">
            <v>fl - 1500</v>
          </cell>
          <cell r="Q260">
            <v>1501</v>
          </cell>
        </row>
        <row r="261">
          <cell r="A261" t="str">
            <v>2010mar7266128344fl2</v>
          </cell>
          <cell r="B261">
            <v>70</v>
          </cell>
          <cell r="C261">
            <v>2010</v>
          </cell>
          <cell r="D261" t="str">
            <v>mar</v>
          </cell>
          <cell r="E261" t="str">
            <v>726</v>
          </cell>
          <cell r="F261" t="str">
            <v>6128</v>
          </cell>
          <cell r="G261">
            <v>344</v>
          </cell>
          <cell r="I261" t="str">
            <v>fl2</v>
          </cell>
          <cell r="J261" t="str">
            <v>0 - 16</v>
          </cell>
          <cell r="O261" t="str">
            <v>70-75-95-93-65-50-30-22-0</v>
          </cell>
          <cell r="P261" t="str">
            <v>fl2 - 500</v>
          </cell>
          <cell r="Q261">
            <v>500</v>
          </cell>
        </row>
        <row r="262">
          <cell r="A262" t="str">
            <v>2010mar7126142175fl</v>
          </cell>
          <cell r="B262">
            <v>70</v>
          </cell>
          <cell r="C262">
            <v>2010</v>
          </cell>
          <cell r="D262" t="str">
            <v>mar</v>
          </cell>
          <cell r="E262" t="str">
            <v>712</v>
          </cell>
          <cell r="F262" t="str">
            <v>6142</v>
          </cell>
          <cell r="G262">
            <v>175</v>
          </cell>
          <cell r="I262" t="str">
            <v>fl</v>
          </cell>
          <cell r="J262" t="str">
            <v>0 - 16</v>
          </cell>
          <cell r="O262" t="str">
            <v>42-45-57-56-39-30-18-13-0</v>
          </cell>
          <cell r="P262" t="str">
            <v>fl - 300</v>
          </cell>
          <cell r="Q262">
            <v>300</v>
          </cell>
        </row>
        <row r="263">
          <cell r="A263" t="str">
            <v>2010mar7126142175fl2</v>
          </cell>
          <cell r="B263">
            <v>70</v>
          </cell>
          <cell r="C263">
            <v>2010</v>
          </cell>
          <cell r="D263" t="str">
            <v>mar</v>
          </cell>
          <cell r="E263" t="str">
            <v>712</v>
          </cell>
          <cell r="F263" t="str">
            <v>6142</v>
          </cell>
          <cell r="G263">
            <v>175</v>
          </cell>
          <cell r="I263" t="str">
            <v>fl2</v>
          </cell>
          <cell r="J263" t="str">
            <v>0 - 16</v>
          </cell>
          <cell r="O263" t="str">
            <v>141-151-190-185-129-100-60-44-0</v>
          </cell>
          <cell r="P263" t="str">
            <v>fl2 - 1000</v>
          </cell>
          <cell r="Q263">
            <v>1000</v>
          </cell>
        </row>
        <row r="264">
          <cell r="A264" t="str">
            <v>2010mar7266149341fl</v>
          </cell>
          <cell r="B264">
            <v>70</v>
          </cell>
          <cell r="C264">
            <v>2010</v>
          </cell>
          <cell r="D264" t="str">
            <v>mar</v>
          </cell>
          <cell r="E264" t="str">
            <v>726</v>
          </cell>
          <cell r="F264" t="str">
            <v>6149</v>
          </cell>
          <cell r="G264">
            <v>341</v>
          </cell>
          <cell r="I264" t="str">
            <v>fl</v>
          </cell>
          <cell r="J264" t="str">
            <v>0 - 16</v>
          </cell>
          <cell r="O264" t="str">
            <v>70-75-95-93-65-50-30-22-0</v>
          </cell>
          <cell r="P264" t="str">
            <v>fl - 500</v>
          </cell>
          <cell r="Q264">
            <v>500</v>
          </cell>
        </row>
        <row r="265">
          <cell r="A265" t="str">
            <v>2010mar7126226805fl</v>
          </cell>
          <cell r="B265">
            <v>70</v>
          </cell>
          <cell r="C265">
            <v>2010</v>
          </cell>
          <cell r="D265" t="str">
            <v>mar</v>
          </cell>
          <cell r="E265" t="str">
            <v>712</v>
          </cell>
          <cell r="F265" t="str">
            <v>6226</v>
          </cell>
          <cell r="G265">
            <v>805</v>
          </cell>
          <cell r="I265" t="str">
            <v>fl</v>
          </cell>
          <cell r="J265" t="str">
            <v>0 - 16</v>
          </cell>
          <cell r="O265" t="str">
            <v>84-90-114-111-78-60-36-26-0</v>
          </cell>
          <cell r="P265" t="str">
            <v>fl - 600</v>
          </cell>
          <cell r="Q265">
            <v>599</v>
          </cell>
        </row>
        <row r="266">
          <cell r="A266" t="str">
            <v>2010mar7266231378fl</v>
          </cell>
          <cell r="B266">
            <v>70</v>
          </cell>
          <cell r="C266">
            <v>2010</v>
          </cell>
          <cell r="D266" t="str">
            <v>mar</v>
          </cell>
          <cell r="E266" t="str">
            <v>726</v>
          </cell>
          <cell r="F266" t="str">
            <v>6231</v>
          </cell>
          <cell r="G266">
            <v>378</v>
          </cell>
          <cell r="I266" t="str">
            <v>fl</v>
          </cell>
          <cell r="J266" t="str">
            <v>0 - 16</v>
          </cell>
          <cell r="O266" t="str">
            <v>141-151-190-185-129-100-60-44-0</v>
          </cell>
          <cell r="P266" t="str">
            <v>fl - 1000</v>
          </cell>
          <cell r="Q266">
            <v>1000</v>
          </cell>
        </row>
        <row r="267">
          <cell r="A267" t="str">
            <v>2010mar7066157150fl</v>
          </cell>
          <cell r="B267">
            <v>70</v>
          </cell>
          <cell r="C267">
            <v>2010</v>
          </cell>
          <cell r="D267" t="str">
            <v>mar</v>
          </cell>
          <cell r="E267" t="str">
            <v>706</v>
          </cell>
          <cell r="F267" t="str">
            <v>6157</v>
          </cell>
          <cell r="G267">
            <v>150</v>
          </cell>
          <cell r="I267" t="str">
            <v>fl</v>
          </cell>
          <cell r="J267" t="str">
            <v>0 - 16</v>
          </cell>
          <cell r="O267" t="str">
            <v>141-151-190-185-129-100-60-44-0</v>
          </cell>
          <cell r="P267" t="str">
            <v>fl - 1000</v>
          </cell>
          <cell r="Q267">
            <v>1000</v>
          </cell>
        </row>
        <row r="268">
          <cell r="A268" t="str">
            <v>2010mar7066157150fl2</v>
          </cell>
          <cell r="B268">
            <v>70</v>
          </cell>
          <cell r="C268">
            <v>2010</v>
          </cell>
          <cell r="D268" t="str">
            <v>mar</v>
          </cell>
          <cell r="E268" t="str">
            <v>706</v>
          </cell>
          <cell r="F268" t="str">
            <v>6157</v>
          </cell>
          <cell r="G268">
            <v>150</v>
          </cell>
          <cell r="I268" t="str">
            <v>fl2</v>
          </cell>
          <cell r="J268" t="str">
            <v>0 - 16</v>
          </cell>
          <cell r="O268" t="str">
            <v>70-75-95-93-65-50-30-22-0</v>
          </cell>
          <cell r="P268" t="str">
            <v>fl2 - 500</v>
          </cell>
          <cell r="Q268">
            <v>500</v>
          </cell>
        </row>
        <row r="269">
          <cell r="A269" t="str">
            <v>2010apr7126233880fl</v>
          </cell>
          <cell r="B269">
            <v>70</v>
          </cell>
          <cell r="C269">
            <v>2010</v>
          </cell>
          <cell r="D269" t="str">
            <v>apr</v>
          </cell>
          <cell r="E269" t="str">
            <v>712</v>
          </cell>
          <cell r="F269" t="str">
            <v>6233</v>
          </cell>
          <cell r="G269">
            <v>880</v>
          </cell>
          <cell r="I269" t="str">
            <v>fl</v>
          </cell>
          <cell r="J269" t="str">
            <v>0 - 16</v>
          </cell>
          <cell r="O269" t="str">
            <v>70-75-95-93-65-50-30-22-0</v>
          </cell>
          <cell r="P269" t="str">
            <v>fl - 500</v>
          </cell>
          <cell r="Q269">
            <v>500</v>
          </cell>
        </row>
        <row r="270">
          <cell r="A270" t="str">
            <v>2010apr7266232144fl</v>
          </cell>
          <cell r="B270">
            <v>70</v>
          </cell>
          <cell r="C270">
            <v>2010</v>
          </cell>
          <cell r="D270" t="str">
            <v>apr</v>
          </cell>
          <cell r="E270" t="str">
            <v>726</v>
          </cell>
          <cell r="F270" t="str">
            <v>6232</v>
          </cell>
          <cell r="G270">
            <v>144</v>
          </cell>
          <cell r="I270" t="str">
            <v>fl</v>
          </cell>
          <cell r="J270" t="str">
            <v>0 - 16</v>
          </cell>
          <cell r="O270" t="str">
            <v>127-136-171-167-116-90-54-39-0</v>
          </cell>
          <cell r="P270" t="str">
            <v>fl - 900</v>
          </cell>
          <cell r="Q270">
            <v>900</v>
          </cell>
        </row>
        <row r="271">
          <cell r="A271" t="str">
            <v>2010apr7266231378fl</v>
          </cell>
          <cell r="B271">
            <v>70</v>
          </cell>
          <cell r="C271">
            <v>2010</v>
          </cell>
          <cell r="D271" t="str">
            <v>apr</v>
          </cell>
          <cell r="E271" t="str">
            <v>726</v>
          </cell>
          <cell r="F271" t="str">
            <v>6231</v>
          </cell>
          <cell r="G271">
            <v>378</v>
          </cell>
          <cell r="I271" t="str">
            <v>fl</v>
          </cell>
          <cell r="J271" t="str">
            <v>0 - 16</v>
          </cell>
          <cell r="O271" t="str">
            <v>42-45-57-56-39-30-18-13-0</v>
          </cell>
          <cell r="P271" t="str">
            <v>fl - 300</v>
          </cell>
          <cell r="Q271">
            <v>300</v>
          </cell>
        </row>
        <row r="272">
          <cell r="A272" t="str">
            <v>2010apr70662401fl</v>
          </cell>
          <cell r="B272">
            <v>70</v>
          </cell>
          <cell r="C272">
            <v>2010</v>
          </cell>
          <cell r="D272" t="str">
            <v>apr</v>
          </cell>
          <cell r="E272" t="str">
            <v>706</v>
          </cell>
          <cell r="F272" t="str">
            <v>6240</v>
          </cell>
          <cell r="G272">
            <v>1</v>
          </cell>
          <cell r="I272" t="str">
            <v>fl</v>
          </cell>
          <cell r="J272" t="str">
            <v>0 - 16</v>
          </cell>
          <cell r="O272" t="str">
            <v>70-75-95-93-65-50-30-22-0</v>
          </cell>
          <cell r="P272" t="str">
            <v>fl - 500</v>
          </cell>
          <cell r="Q272">
            <v>500</v>
          </cell>
        </row>
        <row r="273">
          <cell r="A273" t="str">
            <v>2010apr7066157322fl</v>
          </cell>
          <cell r="B273">
            <v>70</v>
          </cell>
          <cell r="C273">
            <v>2010</v>
          </cell>
          <cell r="D273" t="str">
            <v>apr</v>
          </cell>
          <cell r="E273" t="str">
            <v>706</v>
          </cell>
          <cell r="F273" t="str">
            <v>6157</v>
          </cell>
          <cell r="G273">
            <v>322</v>
          </cell>
          <cell r="I273" t="str">
            <v>fl</v>
          </cell>
          <cell r="J273" t="str">
            <v>0 - 16</v>
          </cell>
          <cell r="O273" t="str">
            <v>98-106-133-130-90-70-42-31-0</v>
          </cell>
          <cell r="P273" t="str">
            <v>fl - 700</v>
          </cell>
          <cell r="Q273">
            <v>700</v>
          </cell>
        </row>
        <row r="274">
          <cell r="A274" t="str">
            <v>2010apr7066157322fl2</v>
          </cell>
          <cell r="B274">
            <v>70</v>
          </cell>
          <cell r="C274">
            <v>2010</v>
          </cell>
          <cell r="D274" t="str">
            <v>apr</v>
          </cell>
          <cell r="E274" t="str">
            <v>706</v>
          </cell>
          <cell r="F274" t="str">
            <v>6157</v>
          </cell>
          <cell r="G274">
            <v>322</v>
          </cell>
          <cell r="I274" t="str">
            <v>fl2</v>
          </cell>
          <cell r="J274" t="str">
            <v>0 - 16</v>
          </cell>
          <cell r="O274" t="str">
            <v>98-106-133-130-90-70-42-31-0</v>
          </cell>
          <cell r="P274" t="str">
            <v>fl2 - 700</v>
          </cell>
          <cell r="Q274">
            <v>700</v>
          </cell>
        </row>
        <row r="275">
          <cell r="A275" t="str">
            <v>2010mar7126233880initial</v>
          </cell>
          <cell r="B275">
            <v>70</v>
          </cell>
          <cell r="C275">
            <v>2010</v>
          </cell>
          <cell r="D275" t="str">
            <v>mar</v>
          </cell>
          <cell r="E275" t="str">
            <v>712</v>
          </cell>
          <cell r="F275" t="str">
            <v>6233</v>
          </cell>
          <cell r="G275">
            <v>880</v>
          </cell>
          <cell r="I275" t="str">
            <v>initial</v>
          </cell>
          <cell r="J275" t="str">
            <v>0 - 16</v>
          </cell>
          <cell r="K275">
            <v>8</v>
          </cell>
          <cell r="L275" t="str">
            <v>1-1-1-1-1-1-1-1</v>
          </cell>
          <cell r="M275">
            <v>210</v>
          </cell>
          <cell r="N275" t="str">
            <v>B1 - 1680</v>
          </cell>
          <cell r="O275" t="str">
            <v>330-368-516-495-277-170-58-18-0</v>
          </cell>
          <cell r="P275" t="str">
            <v>B2 - 2232</v>
          </cell>
          <cell r="Q275">
            <v>3912</v>
          </cell>
        </row>
        <row r="276">
          <cell r="A276" t="str">
            <v>2010mar7126233880EC</v>
          </cell>
          <cell r="B276">
            <v>70</v>
          </cell>
          <cell r="C276">
            <v>2010</v>
          </cell>
          <cell r="D276" t="str">
            <v>mar</v>
          </cell>
          <cell r="E276" t="str">
            <v>712</v>
          </cell>
          <cell r="F276" t="str">
            <v>6233</v>
          </cell>
          <cell r="G276">
            <v>880</v>
          </cell>
          <cell r="I276" t="str">
            <v>EC</v>
          </cell>
          <cell r="J276" t="str">
            <v>0 - 16</v>
          </cell>
          <cell r="O276" t="str">
            <v>59-62-62-59-47-47-24-17-13</v>
          </cell>
          <cell r="P276" t="str">
            <v>EC - 390</v>
          </cell>
          <cell r="Q276">
            <v>390</v>
          </cell>
        </row>
        <row r="277">
          <cell r="A277" t="str">
            <v>2010mar7126233880EX</v>
          </cell>
          <cell r="B277">
            <v>70</v>
          </cell>
          <cell r="C277">
            <v>2010</v>
          </cell>
          <cell r="D277" t="str">
            <v>mar</v>
          </cell>
          <cell r="E277" t="str">
            <v>712</v>
          </cell>
          <cell r="F277" t="str">
            <v>6233</v>
          </cell>
          <cell r="G277">
            <v>880</v>
          </cell>
          <cell r="I277" t="str">
            <v>EX</v>
          </cell>
          <cell r="J277" t="str">
            <v>0 - 16</v>
          </cell>
          <cell r="K277">
            <v>8</v>
          </cell>
          <cell r="L277" t="str">
            <v>1-1-1-1-1-1-1-1</v>
          </cell>
          <cell r="M277">
            <v>25</v>
          </cell>
          <cell r="N277" t="str">
            <v>EX - 200</v>
          </cell>
          <cell r="O277" t="str">
            <v>SIZE 8</v>
          </cell>
          <cell r="P277">
            <v>2</v>
          </cell>
          <cell r="Q277">
            <v>202</v>
          </cell>
        </row>
        <row r="278">
          <cell r="A278" t="str">
            <v>2010mar74762351initial</v>
          </cell>
          <cell r="B278">
            <v>70</v>
          </cell>
          <cell r="C278">
            <v>2010</v>
          </cell>
          <cell r="D278" t="str">
            <v>mar</v>
          </cell>
          <cell r="E278" t="str">
            <v>747</v>
          </cell>
          <cell r="F278" t="str">
            <v>6235</v>
          </cell>
          <cell r="G278">
            <v>1</v>
          </cell>
          <cell r="I278" t="str">
            <v>initial</v>
          </cell>
          <cell r="J278" t="str">
            <v>0 - 16</v>
          </cell>
          <cell r="K278">
            <v>8</v>
          </cell>
          <cell r="L278" t="str">
            <v>1-1-1-1-1-1-1-1</v>
          </cell>
          <cell r="M278">
            <v>208</v>
          </cell>
          <cell r="N278" t="str">
            <v>B1 - 1664</v>
          </cell>
          <cell r="O278" t="str">
            <v>279-329-463-449-234-145-51-23-0</v>
          </cell>
          <cell r="P278" t="str">
            <v>B2 - 1973</v>
          </cell>
          <cell r="Q278">
            <v>3637</v>
          </cell>
        </row>
        <row r="279">
          <cell r="A279" t="str">
            <v>2010mar74762351EC</v>
          </cell>
          <cell r="B279">
            <v>70</v>
          </cell>
          <cell r="C279">
            <v>2010</v>
          </cell>
          <cell r="D279" t="str">
            <v>mar</v>
          </cell>
          <cell r="E279" t="str">
            <v>747</v>
          </cell>
          <cell r="F279" t="str">
            <v>6235</v>
          </cell>
          <cell r="G279">
            <v>1</v>
          </cell>
          <cell r="I279" t="str">
            <v>EC</v>
          </cell>
          <cell r="J279" t="str">
            <v>0 - 16</v>
          </cell>
          <cell r="O279" t="str">
            <v>42-45-45-42-34-34-18-12-8</v>
          </cell>
          <cell r="P279" t="str">
            <v>EC - 280</v>
          </cell>
          <cell r="Q279">
            <v>280</v>
          </cell>
        </row>
        <row r="280">
          <cell r="A280" t="str">
            <v>2010mar74762351EX</v>
          </cell>
          <cell r="B280">
            <v>70</v>
          </cell>
          <cell r="C280">
            <v>2010</v>
          </cell>
          <cell r="D280" t="str">
            <v>mar</v>
          </cell>
          <cell r="E280" t="str">
            <v>747</v>
          </cell>
          <cell r="F280" t="str">
            <v>6235</v>
          </cell>
          <cell r="G280">
            <v>1</v>
          </cell>
          <cell r="I280" t="str">
            <v>EX</v>
          </cell>
          <cell r="J280" t="str">
            <v>0 - 16</v>
          </cell>
          <cell r="K280">
            <v>8</v>
          </cell>
          <cell r="L280" t="str">
            <v>1-1-1-1-1-1-1-1</v>
          </cell>
          <cell r="M280">
            <v>23</v>
          </cell>
          <cell r="N280" t="str">
            <v>EX - 184</v>
          </cell>
          <cell r="O280" t="str">
            <v>SIZE 8</v>
          </cell>
          <cell r="P280">
            <v>2</v>
          </cell>
          <cell r="Q280">
            <v>186</v>
          </cell>
        </row>
        <row r="281">
          <cell r="A281" t="str">
            <v>2010mar7476235150initial</v>
          </cell>
          <cell r="B281">
            <v>70</v>
          </cell>
          <cell r="C281">
            <v>2010</v>
          </cell>
          <cell r="D281" t="str">
            <v>mar</v>
          </cell>
          <cell r="E281" t="str">
            <v>747</v>
          </cell>
          <cell r="F281" t="str">
            <v>6235</v>
          </cell>
          <cell r="G281">
            <v>150</v>
          </cell>
          <cell r="I281" t="str">
            <v>initial</v>
          </cell>
          <cell r="J281" t="str">
            <v>0 - 16</v>
          </cell>
          <cell r="K281">
            <v>8</v>
          </cell>
          <cell r="L281" t="str">
            <v>1-1-1-1-1-1-1-1</v>
          </cell>
          <cell r="M281">
            <v>210</v>
          </cell>
          <cell r="N281" t="str">
            <v>B1 - 1680</v>
          </cell>
          <cell r="O281" t="str">
            <v>339-378-528-507-286-177-63-22-0</v>
          </cell>
          <cell r="P281" t="str">
            <v>B2 - 2300</v>
          </cell>
          <cell r="Q281">
            <v>3980</v>
          </cell>
        </row>
        <row r="282">
          <cell r="A282" t="str">
            <v>2010mar7476235150EC</v>
          </cell>
          <cell r="B282">
            <v>70</v>
          </cell>
          <cell r="C282">
            <v>2010</v>
          </cell>
          <cell r="D282" t="str">
            <v>mar</v>
          </cell>
          <cell r="E282" t="str">
            <v>747</v>
          </cell>
          <cell r="F282" t="str">
            <v>6235</v>
          </cell>
          <cell r="G282">
            <v>150</v>
          </cell>
          <cell r="I282" t="str">
            <v>EC</v>
          </cell>
          <cell r="J282" t="str">
            <v>0 - 16</v>
          </cell>
          <cell r="O282" t="str">
            <v>48-51-51-48-38-39-20-14-11</v>
          </cell>
          <cell r="P282" t="str">
            <v>EC - 320</v>
          </cell>
          <cell r="Q282">
            <v>320</v>
          </cell>
        </row>
        <row r="283">
          <cell r="A283" t="str">
            <v>2010mar7476235150EX</v>
          </cell>
          <cell r="B283">
            <v>70</v>
          </cell>
          <cell r="C283">
            <v>2010</v>
          </cell>
          <cell r="D283" t="str">
            <v>mar</v>
          </cell>
          <cell r="E283" t="str">
            <v>747</v>
          </cell>
          <cell r="F283" t="str">
            <v>6235</v>
          </cell>
          <cell r="G283">
            <v>150</v>
          </cell>
          <cell r="I283" t="str">
            <v>EX</v>
          </cell>
          <cell r="J283" t="str">
            <v>0 - 16</v>
          </cell>
          <cell r="K283">
            <v>8</v>
          </cell>
          <cell r="L283" t="str">
            <v>1-1-1-1-1-1-1-1</v>
          </cell>
          <cell r="M283">
            <v>25</v>
          </cell>
          <cell r="N283" t="str">
            <v>EX - 200</v>
          </cell>
          <cell r="O283" t="str">
            <v>SIZE 8</v>
          </cell>
          <cell r="P283">
            <v>2</v>
          </cell>
          <cell r="Q283">
            <v>202</v>
          </cell>
        </row>
        <row r="284">
          <cell r="A284" t="str">
            <v>2010mar7126226805initial</v>
          </cell>
          <cell r="B284">
            <v>70</v>
          </cell>
          <cell r="C284">
            <v>2010</v>
          </cell>
          <cell r="D284" t="str">
            <v>mar</v>
          </cell>
          <cell r="E284" t="str">
            <v>712</v>
          </cell>
          <cell r="F284" t="str">
            <v>6226</v>
          </cell>
          <cell r="G284">
            <v>805</v>
          </cell>
          <cell r="I284" t="str">
            <v>initial</v>
          </cell>
          <cell r="J284" t="str">
            <v>0 - 16</v>
          </cell>
          <cell r="K284">
            <v>8</v>
          </cell>
          <cell r="L284" t="str">
            <v>1-1-1-1-1-1-1-1</v>
          </cell>
          <cell r="M284">
            <v>210</v>
          </cell>
          <cell r="N284" t="str">
            <v>B1 - 1680</v>
          </cell>
          <cell r="O284" t="str">
            <v>388-427-592-563-331-203-74-25-0</v>
          </cell>
          <cell r="P284" t="str">
            <v>B2 - 2603</v>
          </cell>
          <cell r="Q284">
            <v>4283</v>
          </cell>
        </row>
        <row r="285">
          <cell r="A285" t="str">
            <v>2010mar7126226805EC</v>
          </cell>
          <cell r="B285">
            <v>70</v>
          </cell>
          <cell r="C285">
            <v>2010</v>
          </cell>
          <cell r="D285" t="str">
            <v>mar</v>
          </cell>
          <cell r="E285" t="str">
            <v>712</v>
          </cell>
          <cell r="F285" t="str">
            <v>6226</v>
          </cell>
          <cell r="G285">
            <v>805</v>
          </cell>
          <cell r="I285" t="str">
            <v>EC</v>
          </cell>
          <cell r="J285" t="str">
            <v>0 - 16</v>
          </cell>
          <cell r="O285" t="str">
            <v>60-64-64-60-48-48-26-17-13</v>
          </cell>
          <cell r="P285" t="str">
            <v>EC - 400</v>
          </cell>
          <cell r="Q285">
            <v>400</v>
          </cell>
        </row>
        <row r="286">
          <cell r="A286" t="str">
            <v>2010mar7126226805EX</v>
          </cell>
          <cell r="B286">
            <v>70</v>
          </cell>
          <cell r="C286">
            <v>2010</v>
          </cell>
          <cell r="D286" t="str">
            <v>mar</v>
          </cell>
          <cell r="E286" t="str">
            <v>712</v>
          </cell>
          <cell r="F286" t="str">
            <v>6226</v>
          </cell>
          <cell r="G286">
            <v>805</v>
          </cell>
          <cell r="I286" t="str">
            <v>EX</v>
          </cell>
          <cell r="J286" t="str">
            <v>0 - 16</v>
          </cell>
          <cell r="K286">
            <v>8</v>
          </cell>
          <cell r="L286" t="str">
            <v>1-1-1-1-1-1-1-1</v>
          </cell>
          <cell r="M286">
            <v>27</v>
          </cell>
          <cell r="N286" t="str">
            <v>EX - 216</v>
          </cell>
          <cell r="O286" t="str">
            <v>SIZE 8</v>
          </cell>
          <cell r="P286">
            <v>2</v>
          </cell>
          <cell r="Q286">
            <v>218</v>
          </cell>
        </row>
        <row r="287">
          <cell r="A287" t="str">
            <v>2010mar70662401initial</v>
          </cell>
          <cell r="B287">
            <v>70</v>
          </cell>
          <cell r="C287">
            <v>2010</v>
          </cell>
          <cell r="D287" t="str">
            <v>mar</v>
          </cell>
          <cell r="E287" t="str">
            <v>706</v>
          </cell>
          <cell r="F287" t="str">
            <v>6240</v>
          </cell>
          <cell r="G287">
            <v>1</v>
          </cell>
          <cell r="I287" t="str">
            <v>initial</v>
          </cell>
          <cell r="J287" t="str">
            <v>0 - 16</v>
          </cell>
          <cell r="K287">
            <v>8</v>
          </cell>
          <cell r="L287" t="str">
            <v>1-1-1-1-1-1-1-1</v>
          </cell>
          <cell r="M287">
            <v>210</v>
          </cell>
          <cell r="N287" t="str">
            <v>B1 - 1680</v>
          </cell>
          <cell r="O287" t="str">
            <v>335-374-523-502-282-174-61-20-0</v>
          </cell>
          <cell r="P287" t="str">
            <v>B2 - 2271</v>
          </cell>
          <cell r="Q287">
            <v>3951</v>
          </cell>
        </row>
        <row r="288">
          <cell r="A288" t="str">
            <v>2010mar70662401EC</v>
          </cell>
          <cell r="B288">
            <v>70</v>
          </cell>
          <cell r="C288">
            <v>2010</v>
          </cell>
          <cell r="D288" t="str">
            <v>mar</v>
          </cell>
          <cell r="E288" t="str">
            <v>706</v>
          </cell>
          <cell r="F288" t="str">
            <v>6240</v>
          </cell>
          <cell r="G288">
            <v>1</v>
          </cell>
          <cell r="I288" t="str">
            <v>EC</v>
          </cell>
          <cell r="J288" t="str">
            <v>0 - 16</v>
          </cell>
          <cell r="O288" t="str">
            <v>53-56-56-53-42-42-21-15-12</v>
          </cell>
          <cell r="P288" t="str">
            <v>EC - 350</v>
          </cell>
          <cell r="Q288">
            <v>350</v>
          </cell>
        </row>
        <row r="289">
          <cell r="A289" t="str">
            <v>2010mar70662401EX</v>
          </cell>
          <cell r="B289">
            <v>70</v>
          </cell>
          <cell r="C289">
            <v>2010</v>
          </cell>
          <cell r="D289" t="str">
            <v>mar</v>
          </cell>
          <cell r="E289" t="str">
            <v>706</v>
          </cell>
          <cell r="F289" t="str">
            <v>6240</v>
          </cell>
          <cell r="G289">
            <v>1</v>
          </cell>
          <cell r="I289" t="str">
            <v>EX</v>
          </cell>
          <cell r="J289" t="str">
            <v>0 - 16</v>
          </cell>
          <cell r="K289">
            <v>8</v>
          </cell>
          <cell r="L289" t="str">
            <v>1-1-1-1-1-1-1-1</v>
          </cell>
          <cell r="M289">
            <v>25</v>
          </cell>
          <cell r="N289" t="str">
            <v>EX - 200</v>
          </cell>
          <cell r="O289" t="str">
            <v>SIZE 8</v>
          </cell>
          <cell r="P289">
            <v>2</v>
          </cell>
          <cell r="Q289">
            <v>202</v>
          </cell>
        </row>
        <row r="290">
          <cell r="A290" t="str">
            <v>2010mar7066157322initial</v>
          </cell>
          <cell r="B290">
            <v>70</v>
          </cell>
          <cell r="C290">
            <v>2010</v>
          </cell>
          <cell r="D290" t="str">
            <v>mar</v>
          </cell>
          <cell r="E290" t="str">
            <v>706</v>
          </cell>
          <cell r="F290" t="str">
            <v>6157</v>
          </cell>
          <cell r="G290">
            <v>322</v>
          </cell>
          <cell r="I290" t="str">
            <v>initial</v>
          </cell>
          <cell r="J290" t="str">
            <v>0 - 16</v>
          </cell>
          <cell r="K290">
            <v>8</v>
          </cell>
          <cell r="L290" t="str">
            <v>1-1-1-1-1-1-1-1</v>
          </cell>
          <cell r="M290">
            <v>214</v>
          </cell>
          <cell r="N290" t="str">
            <v>B1 - 1712</v>
          </cell>
          <cell r="O290" t="str">
            <v>395-443-606-580-336-205-74-26-0</v>
          </cell>
          <cell r="P290" t="str">
            <v>B2 - 2665</v>
          </cell>
          <cell r="Q290">
            <v>4377</v>
          </cell>
        </row>
        <row r="291">
          <cell r="A291" t="str">
            <v>2010mar7066157322EC</v>
          </cell>
          <cell r="B291">
            <v>70</v>
          </cell>
          <cell r="C291">
            <v>2010</v>
          </cell>
          <cell r="D291" t="str">
            <v>mar</v>
          </cell>
          <cell r="E291" t="str">
            <v>706</v>
          </cell>
          <cell r="F291" t="str">
            <v>6157</v>
          </cell>
          <cell r="G291">
            <v>322</v>
          </cell>
          <cell r="I291" t="str">
            <v>EC</v>
          </cell>
          <cell r="J291" t="str">
            <v>0 - 16</v>
          </cell>
          <cell r="O291" t="str">
            <v>60-64-64-60-48-48-26-17-13</v>
          </cell>
          <cell r="P291" t="str">
            <v>EC - 400</v>
          </cell>
          <cell r="Q291">
            <v>400</v>
          </cell>
        </row>
        <row r="292">
          <cell r="A292" t="str">
            <v>2010mar7066157322EX</v>
          </cell>
          <cell r="B292">
            <v>70</v>
          </cell>
          <cell r="C292">
            <v>2010</v>
          </cell>
          <cell r="D292" t="str">
            <v>mar</v>
          </cell>
          <cell r="E292" t="str">
            <v>706</v>
          </cell>
          <cell r="F292" t="str">
            <v>6157</v>
          </cell>
          <cell r="G292">
            <v>322</v>
          </cell>
          <cell r="I292" t="str">
            <v>EX</v>
          </cell>
          <cell r="J292" t="str">
            <v>0 - 16</v>
          </cell>
          <cell r="K292">
            <v>8</v>
          </cell>
          <cell r="L292" t="str">
            <v>1-1-1-1-1-1-1-1</v>
          </cell>
          <cell r="M292">
            <v>28</v>
          </cell>
          <cell r="N292" t="str">
            <v>EX - 224</v>
          </cell>
          <cell r="O292" t="str">
            <v>SIZE 8</v>
          </cell>
          <cell r="P292">
            <v>2</v>
          </cell>
          <cell r="Q292">
            <v>226</v>
          </cell>
        </row>
        <row r="293">
          <cell r="A293" t="str">
            <v>2010mar73731201initial</v>
          </cell>
          <cell r="B293">
            <v>70</v>
          </cell>
          <cell r="C293">
            <v>2010</v>
          </cell>
          <cell r="D293" t="str">
            <v>mar</v>
          </cell>
          <cell r="E293" t="str">
            <v>737</v>
          </cell>
          <cell r="F293" t="str">
            <v>3120</v>
          </cell>
          <cell r="G293">
            <v>1</v>
          </cell>
          <cell r="I293" t="str">
            <v>initial</v>
          </cell>
          <cell r="J293" t="str">
            <v>0 - 16</v>
          </cell>
          <cell r="K293">
            <v>8</v>
          </cell>
          <cell r="L293" t="str">
            <v>1-1-1-1-1-1-1-1</v>
          </cell>
          <cell r="M293">
            <v>209</v>
          </cell>
          <cell r="N293" t="str">
            <v>B1 - 1672</v>
          </cell>
          <cell r="O293" t="str">
            <v>266-314-445-431-221-135-43-17-0</v>
          </cell>
          <cell r="P293" t="str">
            <v>B2 - 1872</v>
          </cell>
          <cell r="Q293">
            <v>3544</v>
          </cell>
        </row>
        <row r="294">
          <cell r="A294" t="str">
            <v>2010mar73731201EC</v>
          </cell>
          <cell r="B294">
            <v>70</v>
          </cell>
          <cell r="C294">
            <v>2010</v>
          </cell>
          <cell r="D294" t="str">
            <v>mar</v>
          </cell>
          <cell r="E294" t="str">
            <v>737</v>
          </cell>
          <cell r="F294" t="str">
            <v>3120</v>
          </cell>
          <cell r="G294">
            <v>1</v>
          </cell>
          <cell r="I294" t="str">
            <v>EC</v>
          </cell>
          <cell r="J294" t="str">
            <v>0 - 16</v>
          </cell>
          <cell r="O294" t="str">
            <v>42-45-45-42-34-34-17-12-9</v>
          </cell>
          <cell r="P294" t="str">
            <v>EC - 280</v>
          </cell>
          <cell r="Q294">
            <v>280</v>
          </cell>
        </row>
        <row r="295">
          <cell r="A295" t="str">
            <v>2010mar73731201EX</v>
          </cell>
          <cell r="B295">
            <v>70</v>
          </cell>
          <cell r="C295">
            <v>2010</v>
          </cell>
          <cell r="D295" t="str">
            <v>mar</v>
          </cell>
          <cell r="E295" t="str">
            <v>737</v>
          </cell>
          <cell r="F295" t="str">
            <v>3120</v>
          </cell>
          <cell r="G295">
            <v>1</v>
          </cell>
          <cell r="I295" t="str">
            <v>EX</v>
          </cell>
          <cell r="J295" t="str">
            <v>0 - 16</v>
          </cell>
          <cell r="K295">
            <v>8</v>
          </cell>
          <cell r="L295" t="str">
            <v>1-1-1-1-1-1-1-1</v>
          </cell>
          <cell r="M295">
            <v>22</v>
          </cell>
          <cell r="N295" t="str">
            <v>EX - 176</v>
          </cell>
          <cell r="O295" t="str">
            <v>SIZE 8</v>
          </cell>
          <cell r="P295">
            <v>2</v>
          </cell>
          <cell r="Q295">
            <v>178</v>
          </cell>
        </row>
        <row r="296">
          <cell r="A296" t="str">
            <v>2010mar7373120137initial</v>
          </cell>
          <cell r="B296">
            <v>70</v>
          </cell>
          <cell r="C296">
            <v>2010</v>
          </cell>
          <cell r="D296" t="str">
            <v>mar</v>
          </cell>
          <cell r="E296" t="str">
            <v>737</v>
          </cell>
          <cell r="F296" t="str">
            <v>3120</v>
          </cell>
          <cell r="G296">
            <v>137</v>
          </cell>
          <cell r="I296" t="str">
            <v>initial</v>
          </cell>
          <cell r="J296" t="str">
            <v>0 - 16</v>
          </cell>
          <cell r="K296">
            <v>8</v>
          </cell>
          <cell r="L296" t="str">
            <v>1-1-1-1-1-1-1-1</v>
          </cell>
          <cell r="M296">
            <v>209</v>
          </cell>
          <cell r="N296" t="str">
            <v>B1 - 1672</v>
          </cell>
          <cell r="O296" t="str">
            <v>266-314-445-431-221-135-43-17-0</v>
          </cell>
          <cell r="P296" t="str">
            <v>B2 - 1872</v>
          </cell>
          <cell r="Q296">
            <v>3544</v>
          </cell>
        </row>
        <row r="297">
          <cell r="A297" t="str">
            <v>2010mar7373120137EC</v>
          </cell>
          <cell r="B297">
            <v>70</v>
          </cell>
          <cell r="C297">
            <v>2010</v>
          </cell>
          <cell r="D297" t="str">
            <v>mar</v>
          </cell>
          <cell r="E297" t="str">
            <v>737</v>
          </cell>
          <cell r="F297" t="str">
            <v>3120</v>
          </cell>
          <cell r="G297">
            <v>137</v>
          </cell>
          <cell r="I297" t="str">
            <v>EC</v>
          </cell>
          <cell r="J297" t="str">
            <v>0 - 16</v>
          </cell>
          <cell r="O297" t="str">
            <v>42-45-45-42-34-34-17-12-9</v>
          </cell>
          <cell r="P297" t="str">
            <v>EC - 280</v>
          </cell>
          <cell r="Q297">
            <v>280</v>
          </cell>
        </row>
        <row r="298">
          <cell r="A298" t="str">
            <v>2010mar7373120137EX</v>
          </cell>
          <cell r="B298">
            <v>70</v>
          </cell>
          <cell r="C298">
            <v>2010</v>
          </cell>
          <cell r="D298" t="str">
            <v>mar</v>
          </cell>
          <cell r="E298" t="str">
            <v>737</v>
          </cell>
          <cell r="F298" t="str">
            <v>3120</v>
          </cell>
          <cell r="G298">
            <v>137</v>
          </cell>
          <cell r="I298" t="str">
            <v>EX</v>
          </cell>
          <cell r="J298" t="str">
            <v>0 - 16</v>
          </cell>
          <cell r="K298">
            <v>8</v>
          </cell>
          <cell r="L298" t="str">
            <v>1-1-1-1-1-1-1-1</v>
          </cell>
          <cell r="M298">
            <v>22</v>
          </cell>
          <cell r="N298" t="str">
            <v>EX - 176</v>
          </cell>
          <cell r="O298" t="str">
            <v>SIZE 8</v>
          </cell>
          <cell r="P298">
            <v>2</v>
          </cell>
          <cell r="Q298">
            <v>178</v>
          </cell>
        </row>
        <row r="299">
          <cell r="A299" t="str">
            <v>2010apr7266239175initial</v>
          </cell>
          <cell r="B299">
            <v>70</v>
          </cell>
          <cell r="C299">
            <v>2010</v>
          </cell>
          <cell r="D299" t="str">
            <v>apr</v>
          </cell>
          <cell r="E299" t="str">
            <v>726</v>
          </cell>
          <cell r="F299" t="str">
            <v>6239</v>
          </cell>
          <cell r="G299">
            <v>175</v>
          </cell>
          <cell r="I299" t="str">
            <v>initial</v>
          </cell>
          <cell r="J299" t="str">
            <v>0 - 16</v>
          </cell>
          <cell r="K299">
            <v>8</v>
          </cell>
          <cell r="L299" t="str">
            <v>1-1-1-1-1-1-1-1</v>
          </cell>
          <cell r="M299">
            <v>210</v>
          </cell>
          <cell r="N299" t="str">
            <v>B1 - 1680</v>
          </cell>
          <cell r="O299" t="str">
            <v>329-366-514-493-276-169-57-17-0</v>
          </cell>
          <cell r="P299" t="str">
            <v>B2 - 2221</v>
          </cell>
          <cell r="Q299">
            <v>3901</v>
          </cell>
        </row>
        <row r="300">
          <cell r="A300" t="str">
            <v>2010apr7266239175EC</v>
          </cell>
          <cell r="B300">
            <v>70</v>
          </cell>
          <cell r="C300">
            <v>2010</v>
          </cell>
          <cell r="D300" t="str">
            <v>apr</v>
          </cell>
          <cell r="E300" t="str">
            <v>726</v>
          </cell>
          <cell r="F300" t="str">
            <v>6239</v>
          </cell>
          <cell r="G300">
            <v>175</v>
          </cell>
          <cell r="I300" t="str">
            <v>EC</v>
          </cell>
          <cell r="J300" t="str">
            <v>0 - 16</v>
          </cell>
          <cell r="O300" t="str">
            <v>60-64-64-60-48-48-25-18-13</v>
          </cell>
          <cell r="P300" t="str">
            <v>EC - 400</v>
          </cell>
          <cell r="Q300">
            <v>400</v>
          </cell>
        </row>
        <row r="301">
          <cell r="A301" t="str">
            <v>2010apr7266239175EX</v>
          </cell>
          <cell r="B301">
            <v>70</v>
          </cell>
          <cell r="C301">
            <v>2010</v>
          </cell>
          <cell r="D301" t="str">
            <v>apr</v>
          </cell>
          <cell r="E301" t="str">
            <v>726</v>
          </cell>
          <cell r="F301" t="str">
            <v>6239</v>
          </cell>
          <cell r="G301">
            <v>175</v>
          </cell>
          <cell r="I301" t="str">
            <v>EX</v>
          </cell>
          <cell r="J301" t="str">
            <v>0 - 16</v>
          </cell>
          <cell r="K301">
            <v>8</v>
          </cell>
          <cell r="L301" t="str">
            <v>1-1-1-1-1-1-1-1</v>
          </cell>
          <cell r="M301">
            <v>25</v>
          </cell>
          <cell r="N301" t="str">
            <v>EX - 200</v>
          </cell>
          <cell r="O301" t="str">
            <v>SIZE 8</v>
          </cell>
          <cell r="P301">
            <v>2</v>
          </cell>
          <cell r="Q301">
            <v>202</v>
          </cell>
        </row>
        <row r="302">
          <cell r="A302" t="str">
            <v>2010may7266225144initial</v>
          </cell>
          <cell r="B302">
            <v>70</v>
          </cell>
          <cell r="C302">
            <v>2010</v>
          </cell>
          <cell r="D302" t="str">
            <v>may</v>
          </cell>
          <cell r="E302" t="str">
            <v>726</v>
          </cell>
          <cell r="F302" t="str">
            <v>6225</v>
          </cell>
          <cell r="G302">
            <v>144</v>
          </cell>
          <cell r="I302" t="str">
            <v>initial</v>
          </cell>
          <cell r="J302" t="str">
            <v>0 - 16</v>
          </cell>
          <cell r="K302">
            <v>8</v>
          </cell>
          <cell r="L302" t="str">
            <v>1-1-1-1-1-1-1-1</v>
          </cell>
          <cell r="M302">
            <v>209</v>
          </cell>
          <cell r="N302" t="str">
            <v>B1 - 1672</v>
          </cell>
          <cell r="O302" t="str">
            <v>29-42-123-102-20-0-0-0-0</v>
          </cell>
          <cell r="P302" t="str">
            <v>B2 - 316</v>
          </cell>
          <cell r="Q302">
            <v>1988</v>
          </cell>
        </row>
        <row r="303">
          <cell r="A303" t="str">
            <v>2010may7266225144EC</v>
          </cell>
          <cell r="B303">
            <v>70</v>
          </cell>
          <cell r="C303">
            <v>2010</v>
          </cell>
          <cell r="D303" t="str">
            <v>may</v>
          </cell>
          <cell r="E303" t="str">
            <v>726</v>
          </cell>
          <cell r="F303" t="str">
            <v>6225</v>
          </cell>
          <cell r="G303">
            <v>144</v>
          </cell>
          <cell r="I303" t="str">
            <v>EC</v>
          </cell>
          <cell r="J303" t="str">
            <v>0 - 16</v>
          </cell>
          <cell r="O303" t="str">
            <v>60-64-64-60-48-48-24-18-14</v>
          </cell>
          <cell r="P303" t="str">
            <v>EC - 400</v>
          </cell>
          <cell r="Q303">
            <v>400</v>
          </cell>
        </row>
        <row r="304">
          <cell r="A304" t="str">
            <v>2010may7266225144EX</v>
          </cell>
          <cell r="B304">
            <v>70</v>
          </cell>
          <cell r="C304">
            <v>2010</v>
          </cell>
          <cell r="D304" t="str">
            <v>may</v>
          </cell>
          <cell r="E304" t="str">
            <v>726</v>
          </cell>
          <cell r="F304" t="str">
            <v>6225</v>
          </cell>
          <cell r="G304">
            <v>144</v>
          </cell>
          <cell r="I304" t="str">
            <v>EX</v>
          </cell>
          <cell r="J304" t="str">
            <v>0 - 16</v>
          </cell>
          <cell r="K304">
            <v>8</v>
          </cell>
          <cell r="L304" t="str">
            <v>1-1-1-1-1-1-1-1</v>
          </cell>
          <cell r="M304">
            <v>14</v>
          </cell>
          <cell r="N304" t="str">
            <v>EX - 112</v>
          </cell>
          <cell r="O304" t="str">
            <v>SIZE 8</v>
          </cell>
          <cell r="P304">
            <v>2</v>
          </cell>
          <cell r="Q304">
            <v>114</v>
          </cell>
        </row>
        <row r="305">
          <cell r="A305" t="str">
            <v>2010mar7266231378initial</v>
          </cell>
          <cell r="B305">
            <v>70</v>
          </cell>
          <cell r="C305">
            <v>2010</v>
          </cell>
          <cell r="D305" t="str">
            <v>mar</v>
          </cell>
          <cell r="E305" t="str">
            <v>726</v>
          </cell>
          <cell r="F305" t="str">
            <v>6231</v>
          </cell>
          <cell r="G305">
            <v>378</v>
          </cell>
          <cell r="I305" t="str">
            <v>initial</v>
          </cell>
          <cell r="J305" t="str">
            <v>0 - 16</v>
          </cell>
          <cell r="K305">
            <v>8</v>
          </cell>
          <cell r="L305" t="str">
            <v>1-1-1-1-1-1-1-1</v>
          </cell>
          <cell r="M305">
            <v>78</v>
          </cell>
          <cell r="N305" t="str">
            <v>B1 - 624</v>
          </cell>
          <cell r="O305" t="str">
            <v>142-169-232-211-119-69-20-14-0</v>
          </cell>
          <cell r="P305" t="str">
            <v>B2 - 976</v>
          </cell>
          <cell r="Q305">
            <v>1600</v>
          </cell>
        </row>
        <row r="306">
          <cell r="A306" t="str">
            <v>2010mar7266231378EC</v>
          </cell>
          <cell r="B306">
            <v>70</v>
          </cell>
          <cell r="C306">
            <v>2010</v>
          </cell>
          <cell r="D306" t="str">
            <v>mar</v>
          </cell>
          <cell r="E306" t="str">
            <v>726</v>
          </cell>
          <cell r="F306" t="str">
            <v>6231</v>
          </cell>
          <cell r="G306">
            <v>378</v>
          </cell>
          <cell r="I306" t="str">
            <v>EC</v>
          </cell>
          <cell r="J306" t="str">
            <v>0 - 16</v>
          </cell>
          <cell r="O306" t="str">
            <v>30-31-31-29-24-23-12-10-10</v>
          </cell>
          <cell r="P306" t="str">
            <v>EC - 200</v>
          </cell>
          <cell r="Q306">
            <v>200</v>
          </cell>
        </row>
        <row r="307">
          <cell r="A307" t="str">
            <v>2010mar7266231378EX</v>
          </cell>
          <cell r="B307">
            <v>70</v>
          </cell>
          <cell r="C307">
            <v>2010</v>
          </cell>
          <cell r="D307" t="str">
            <v>mar</v>
          </cell>
          <cell r="E307" t="str">
            <v>726</v>
          </cell>
          <cell r="F307" t="str">
            <v>6231</v>
          </cell>
          <cell r="G307">
            <v>378</v>
          </cell>
          <cell r="I307" t="str">
            <v>EX</v>
          </cell>
          <cell r="J307" t="str">
            <v>0 - 16</v>
          </cell>
          <cell r="K307">
            <v>8</v>
          </cell>
          <cell r="L307" t="str">
            <v>1-1-1-1-1-1-1-1</v>
          </cell>
          <cell r="M307">
            <v>25</v>
          </cell>
          <cell r="N307" t="str">
            <v>EX - 200</v>
          </cell>
          <cell r="O307" t="str">
            <v>SIZE 8</v>
          </cell>
          <cell r="P307">
            <v>2</v>
          </cell>
          <cell r="Q307">
            <v>202</v>
          </cell>
        </row>
        <row r="308">
          <cell r="A308" t="str">
            <v>2010mar7086122799initial</v>
          </cell>
          <cell r="B308">
            <v>70</v>
          </cell>
          <cell r="C308">
            <v>2010</v>
          </cell>
          <cell r="D308" t="str">
            <v>mar</v>
          </cell>
          <cell r="E308" t="str">
            <v>708</v>
          </cell>
          <cell r="F308" t="str">
            <v>6122</v>
          </cell>
          <cell r="G308">
            <v>799</v>
          </cell>
          <cell r="I308" t="str">
            <v>initial</v>
          </cell>
          <cell r="J308" t="str">
            <v>XS - XL</v>
          </cell>
          <cell r="K308">
            <v>6</v>
          </cell>
          <cell r="L308" t="str">
            <v>2-2-1-1</v>
          </cell>
          <cell r="M308">
            <v>219</v>
          </cell>
          <cell r="N308" t="str">
            <v>B1 - 1314</v>
          </cell>
          <cell r="O308" t="str">
            <v>186-326-376-96-0</v>
          </cell>
          <cell r="P308" t="str">
            <v>B2 - 984</v>
          </cell>
          <cell r="Q308">
            <v>2298</v>
          </cell>
        </row>
        <row r="309">
          <cell r="A309" t="str">
            <v>2010mar7086122799EC</v>
          </cell>
          <cell r="B309">
            <v>70</v>
          </cell>
          <cell r="C309">
            <v>2010</v>
          </cell>
          <cell r="D309" t="str">
            <v>mar</v>
          </cell>
          <cell r="E309" t="str">
            <v>708</v>
          </cell>
          <cell r="F309" t="str">
            <v>6122</v>
          </cell>
          <cell r="G309">
            <v>799</v>
          </cell>
          <cell r="I309" t="str">
            <v>EC</v>
          </cell>
          <cell r="J309" t="str">
            <v>XS - XL</v>
          </cell>
          <cell r="O309" t="str">
            <v>22-28-25-14-11</v>
          </cell>
          <cell r="P309" t="str">
            <v>EC - 100</v>
          </cell>
          <cell r="Q309">
            <v>100</v>
          </cell>
        </row>
        <row r="310">
          <cell r="A310" t="str">
            <v>2010mar7086122799EX</v>
          </cell>
          <cell r="B310">
            <v>70</v>
          </cell>
          <cell r="C310">
            <v>2010</v>
          </cell>
          <cell r="D310" t="str">
            <v>mar</v>
          </cell>
          <cell r="E310" t="str">
            <v>708</v>
          </cell>
          <cell r="F310" t="str">
            <v>6122</v>
          </cell>
          <cell r="G310">
            <v>799</v>
          </cell>
          <cell r="I310" t="str">
            <v>EX</v>
          </cell>
          <cell r="J310" t="str">
            <v>XS - XL</v>
          </cell>
          <cell r="K310">
            <v>6</v>
          </cell>
          <cell r="L310" t="str">
            <v>2-2-1-1</v>
          </cell>
          <cell r="M310">
            <v>17</v>
          </cell>
          <cell r="N310" t="str">
            <v>EX - 102</v>
          </cell>
          <cell r="O310" t="str">
            <v>SIZE M</v>
          </cell>
          <cell r="P310">
            <v>2</v>
          </cell>
          <cell r="Q310">
            <v>104</v>
          </cell>
        </row>
        <row r="311">
          <cell r="A311" t="str">
            <v>2010mar7373118229initial</v>
          </cell>
          <cell r="B311">
            <v>70</v>
          </cell>
          <cell r="C311">
            <v>2010</v>
          </cell>
          <cell r="D311" t="str">
            <v>mar</v>
          </cell>
          <cell r="E311" t="str">
            <v>737</v>
          </cell>
          <cell r="F311" t="str">
            <v>3118</v>
          </cell>
          <cell r="G311">
            <v>229</v>
          </cell>
          <cell r="I311" t="str">
            <v>initial</v>
          </cell>
          <cell r="J311" t="str">
            <v>0 - 16</v>
          </cell>
          <cell r="K311">
            <v>8</v>
          </cell>
          <cell r="L311" t="str">
            <v>1-1-1-1-1-1-1-1</v>
          </cell>
          <cell r="M311">
            <v>210</v>
          </cell>
          <cell r="N311" t="str">
            <v>B1 - 1680</v>
          </cell>
          <cell r="O311" t="str">
            <v>243-273-400-395-198-125-38-23-0</v>
          </cell>
          <cell r="P311" t="str">
            <v>B2 - 1695</v>
          </cell>
          <cell r="Q311">
            <v>3375</v>
          </cell>
        </row>
        <row r="312">
          <cell r="A312" t="str">
            <v>2010mar7373118229EC</v>
          </cell>
          <cell r="B312">
            <v>70</v>
          </cell>
          <cell r="C312">
            <v>2010</v>
          </cell>
          <cell r="D312" t="str">
            <v>mar</v>
          </cell>
          <cell r="E312" t="str">
            <v>737</v>
          </cell>
          <cell r="F312" t="str">
            <v>3118</v>
          </cell>
          <cell r="G312">
            <v>229</v>
          </cell>
          <cell r="I312" t="str">
            <v>EC</v>
          </cell>
          <cell r="J312" t="str">
            <v>0 - 16</v>
          </cell>
          <cell r="O312" t="str">
            <v>34-37-39-39-31-27-19-13-11</v>
          </cell>
          <cell r="P312" t="str">
            <v>EC - 250</v>
          </cell>
          <cell r="Q312">
            <v>250</v>
          </cell>
        </row>
        <row r="313">
          <cell r="A313" t="str">
            <v>2010mar7373118229EX</v>
          </cell>
          <cell r="B313">
            <v>70</v>
          </cell>
          <cell r="C313">
            <v>2010</v>
          </cell>
          <cell r="D313" t="str">
            <v>mar</v>
          </cell>
          <cell r="E313" t="str">
            <v>737</v>
          </cell>
          <cell r="F313" t="str">
            <v>3118</v>
          </cell>
          <cell r="G313">
            <v>229</v>
          </cell>
          <cell r="I313" t="str">
            <v>EX</v>
          </cell>
          <cell r="J313" t="str">
            <v>0 - 16</v>
          </cell>
          <cell r="K313">
            <v>8</v>
          </cell>
          <cell r="L313" t="str">
            <v>1-1-1-1-1-1-1-1</v>
          </cell>
          <cell r="M313">
            <v>22</v>
          </cell>
          <cell r="N313" t="str">
            <v>EX - 176</v>
          </cell>
          <cell r="O313" t="str">
            <v>SIZE 8</v>
          </cell>
          <cell r="P313">
            <v>2</v>
          </cell>
          <cell r="Q313">
            <v>178</v>
          </cell>
        </row>
        <row r="314">
          <cell r="A314" t="str">
            <v>2010may7266239175fl</v>
          </cell>
          <cell r="B314">
            <v>70</v>
          </cell>
          <cell r="C314">
            <v>2010</v>
          </cell>
          <cell r="D314" t="str">
            <v>may</v>
          </cell>
          <cell r="E314" t="str">
            <v>726</v>
          </cell>
          <cell r="F314" t="str">
            <v>6239</v>
          </cell>
          <cell r="G314">
            <v>175</v>
          </cell>
          <cell r="I314" t="str">
            <v>fl</v>
          </cell>
          <cell r="J314" t="str">
            <v>0 - 16</v>
          </cell>
          <cell r="O314" t="str">
            <v>71-76-95-92-65-50-29-21-0</v>
          </cell>
          <cell r="P314" t="str">
            <v>fl - 500</v>
          </cell>
          <cell r="Q314">
            <v>499</v>
          </cell>
        </row>
        <row r="315">
          <cell r="A315" t="str">
            <v>2010may7266239175fl2</v>
          </cell>
          <cell r="B315">
            <v>70</v>
          </cell>
          <cell r="C315">
            <v>2010</v>
          </cell>
          <cell r="D315" t="str">
            <v>may</v>
          </cell>
          <cell r="E315" t="str">
            <v>726</v>
          </cell>
          <cell r="F315" t="str">
            <v>6239</v>
          </cell>
          <cell r="G315">
            <v>175</v>
          </cell>
          <cell r="I315" t="str">
            <v>fl2</v>
          </cell>
          <cell r="J315" t="str">
            <v>0 - 16</v>
          </cell>
          <cell r="O315" t="str">
            <v>142-153-190-183-130-100-59-42-0</v>
          </cell>
          <cell r="P315" t="str">
            <v>fl2 - 1000</v>
          </cell>
          <cell r="Q315">
            <v>999</v>
          </cell>
        </row>
        <row r="316">
          <cell r="A316" t="str">
            <v>2010jun7266239175fl</v>
          </cell>
          <cell r="B316">
            <v>70</v>
          </cell>
          <cell r="C316">
            <v>2010</v>
          </cell>
          <cell r="D316" t="str">
            <v>jun</v>
          </cell>
          <cell r="E316" t="str">
            <v>726</v>
          </cell>
          <cell r="F316" t="str">
            <v>6239</v>
          </cell>
          <cell r="G316">
            <v>175</v>
          </cell>
          <cell r="I316" t="str">
            <v>fl</v>
          </cell>
          <cell r="J316" t="str">
            <v>0 - 16</v>
          </cell>
          <cell r="O316" t="str">
            <v>71-76-95-92-65-50-29-21-0</v>
          </cell>
          <cell r="P316" t="str">
            <v>fl - 500</v>
          </cell>
          <cell r="Q316">
            <v>499</v>
          </cell>
        </row>
        <row r="317">
          <cell r="A317" t="str">
            <v>2010may7066157322fl</v>
          </cell>
          <cell r="B317">
            <v>70</v>
          </cell>
          <cell r="C317">
            <v>2010</v>
          </cell>
          <cell r="D317" t="str">
            <v>may</v>
          </cell>
          <cell r="E317" t="str">
            <v>706</v>
          </cell>
          <cell r="F317" t="str">
            <v>6157</v>
          </cell>
          <cell r="G317">
            <v>322</v>
          </cell>
          <cell r="I317" t="str">
            <v>fl</v>
          </cell>
          <cell r="J317" t="str">
            <v>0 - 16</v>
          </cell>
          <cell r="O317" t="str">
            <v>72-79-95-86-65-50-32-22-0</v>
          </cell>
          <cell r="P317" t="str">
            <v>fl - 500</v>
          </cell>
          <cell r="Q317">
            <v>501</v>
          </cell>
        </row>
        <row r="318">
          <cell r="A318" t="str">
            <v>2010may7066157322fl2</v>
          </cell>
          <cell r="B318">
            <v>70</v>
          </cell>
          <cell r="C318">
            <v>2010</v>
          </cell>
          <cell r="D318" t="str">
            <v>may</v>
          </cell>
          <cell r="E318" t="str">
            <v>706</v>
          </cell>
          <cell r="F318" t="str">
            <v>6157</v>
          </cell>
          <cell r="G318">
            <v>322</v>
          </cell>
          <cell r="I318" t="str">
            <v>fl2</v>
          </cell>
          <cell r="J318" t="str">
            <v>0 - 16</v>
          </cell>
          <cell r="O318" t="str">
            <v>29-31-38-34-26-20-13-9-0</v>
          </cell>
          <cell r="P318" t="str">
            <v>fl2 - 200</v>
          </cell>
          <cell r="Q318">
            <v>200</v>
          </cell>
        </row>
        <row r="319">
          <cell r="A319" t="str">
            <v>2010apr7476236105fl</v>
          </cell>
          <cell r="B319">
            <v>70</v>
          </cell>
          <cell r="C319">
            <v>2010</v>
          </cell>
          <cell r="D319" t="str">
            <v>apr</v>
          </cell>
          <cell r="E319" t="str">
            <v>747</v>
          </cell>
          <cell r="F319" t="str">
            <v>6236</v>
          </cell>
          <cell r="G319">
            <v>105</v>
          </cell>
          <cell r="I319" t="str">
            <v>fl</v>
          </cell>
          <cell r="J319" t="str">
            <v>0 - 16</v>
          </cell>
          <cell r="O319" t="str">
            <v>322-354-416-382-237-178-110-0-0</v>
          </cell>
          <cell r="P319" t="str">
            <v>fl - 2000</v>
          </cell>
          <cell r="Q319">
            <v>1999</v>
          </cell>
        </row>
        <row r="320">
          <cell r="A320" t="str">
            <v>2010apr7476236880fl</v>
          </cell>
          <cell r="B320">
            <v>70</v>
          </cell>
          <cell r="C320">
            <v>2010</v>
          </cell>
          <cell r="D320" t="str">
            <v>apr</v>
          </cell>
          <cell r="E320" t="str">
            <v>747</v>
          </cell>
          <cell r="F320" t="str">
            <v>6236</v>
          </cell>
          <cell r="G320">
            <v>880</v>
          </cell>
          <cell r="I320" t="str">
            <v>fl</v>
          </cell>
          <cell r="J320" t="str">
            <v>0 - 16</v>
          </cell>
          <cell r="O320" t="str">
            <v>346-380-448-411-255-191-119-0-0</v>
          </cell>
          <cell r="P320" t="str">
            <v>fl - 2150</v>
          </cell>
          <cell r="Q320">
            <v>2150</v>
          </cell>
        </row>
        <row r="321">
          <cell r="A321" t="str">
            <v>2010may7476236150fl</v>
          </cell>
          <cell r="B321">
            <v>70</v>
          </cell>
          <cell r="C321">
            <v>2010</v>
          </cell>
          <cell r="D321" t="str">
            <v>may</v>
          </cell>
          <cell r="E321" t="str">
            <v>747</v>
          </cell>
          <cell r="F321" t="str">
            <v>6236</v>
          </cell>
          <cell r="G321">
            <v>150</v>
          </cell>
          <cell r="I321" t="str">
            <v>fl</v>
          </cell>
          <cell r="J321" t="str">
            <v>0 - 16</v>
          </cell>
          <cell r="O321" t="str">
            <v>161-177-208-191-119-89-55-0-0</v>
          </cell>
          <cell r="P321" t="str">
            <v>fl - 1000</v>
          </cell>
          <cell r="Q321">
            <v>1000</v>
          </cell>
        </row>
        <row r="322">
          <cell r="A322" t="str">
            <v>2010may7266232144fl</v>
          </cell>
          <cell r="B322">
            <v>70</v>
          </cell>
          <cell r="C322">
            <v>2010</v>
          </cell>
          <cell r="D322" t="str">
            <v>may</v>
          </cell>
          <cell r="E322" t="str">
            <v>726</v>
          </cell>
          <cell r="F322" t="str">
            <v>6232</v>
          </cell>
          <cell r="G322">
            <v>144</v>
          </cell>
          <cell r="I322" t="str">
            <v>fl</v>
          </cell>
          <cell r="J322" t="str">
            <v>0 - 16</v>
          </cell>
          <cell r="O322" t="str">
            <v>211-229-280-275-206-151-89-60-0</v>
          </cell>
          <cell r="P322" t="str">
            <v>fl - 1500</v>
          </cell>
          <cell r="Q322">
            <v>1501</v>
          </cell>
        </row>
        <row r="323">
          <cell r="A323" t="str">
            <v>2010jun7476247150fl</v>
          </cell>
          <cell r="B323">
            <v>70</v>
          </cell>
          <cell r="C323">
            <v>2010</v>
          </cell>
          <cell r="D323" t="str">
            <v>jun</v>
          </cell>
          <cell r="E323" t="str">
            <v>747</v>
          </cell>
          <cell r="F323" t="str">
            <v>6247</v>
          </cell>
          <cell r="G323">
            <v>150</v>
          </cell>
          <cell r="I323" t="str">
            <v>fl</v>
          </cell>
          <cell r="J323" t="str">
            <v>0 - 16</v>
          </cell>
          <cell r="O323" t="str">
            <v>42-46-57-55-39-30-18-13-0</v>
          </cell>
          <cell r="P323" t="str">
            <v>fl - 300</v>
          </cell>
          <cell r="Q323">
            <v>300</v>
          </cell>
        </row>
        <row r="324">
          <cell r="A324" t="str">
            <v>2010jun7126171175fl</v>
          </cell>
          <cell r="B324">
            <v>70</v>
          </cell>
          <cell r="C324">
            <v>2010</v>
          </cell>
          <cell r="D324" t="str">
            <v>jun</v>
          </cell>
          <cell r="E324" t="str">
            <v>712</v>
          </cell>
          <cell r="F324" t="str">
            <v>6171</v>
          </cell>
          <cell r="G324">
            <v>175</v>
          </cell>
          <cell r="I324" t="str">
            <v>fl</v>
          </cell>
          <cell r="J324" t="str">
            <v>0 - 16</v>
          </cell>
          <cell r="O324" t="str">
            <v>113-122-152-147-104-81-47-34-0</v>
          </cell>
          <cell r="P324" t="str">
            <v>fl - 800</v>
          </cell>
          <cell r="Q324">
            <v>800</v>
          </cell>
        </row>
        <row r="325">
          <cell r="A325" t="str">
            <v>2010jun7126170341fl</v>
          </cell>
          <cell r="B325">
            <v>70</v>
          </cell>
          <cell r="C325">
            <v>2010</v>
          </cell>
          <cell r="D325" t="str">
            <v>jun</v>
          </cell>
          <cell r="E325" t="str">
            <v>712</v>
          </cell>
          <cell r="F325" t="str">
            <v>6170</v>
          </cell>
          <cell r="G325">
            <v>341</v>
          </cell>
          <cell r="I325" t="str">
            <v>fl</v>
          </cell>
          <cell r="J325" t="str">
            <v>0 - 16</v>
          </cell>
          <cell r="O325" t="str">
            <v>57-61-76-74-52-40-24-17-0</v>
          </cell>
          <cell r="P325" t="str">
            <v>fl - 400</v>
          </cell>
          <cell r="Q325">
            <v>401</v>
          </cell>
        </row>
        <row r="326">
          <cell r="A326" t="str">
            <v>2010jun7066157165fl</v>
          </cell>
          <cell r="B326">
            <v>70</v>
          </cell>
          <cell r="C326">
            <v>2010</v>
          </cell>
          <cell r="D326" t="str">
            <v>jun</v>
          </cell>
          <cell r="E326" t="str">
            <v>706</v>
          </cell>
          <cell r="F326" t="str">
            <v>6157</v>
          </cell>
          <cell r="G326">
            <v>165</v>
          </cell>
          <cell r="I326" t="str">
            <v>fl</v>
          </cell>
          <cell r="J326" t="str">
            <v>0 - 16</v>
          </cell>
          <cell r="O326" t="str">
            <v>72-78-95-86-65-50-32-22-0</v>
          </cell>
          <cell r="P326" t="str">
            <v>fl - 500</v>
          </cell>
          <cell r="Q326">
            <v>500</v>
          </cell>
        </row>
        <row r="327">
          <cell r="A327" t="str">
            <v>2010apr7476236150initial</v>
          </cell>
          <cell r="B327">
            <v>70</v>
          </cell>
          <cell r="C327">
            <v>2010</v>
          </cell>
          <cell r="D327" t="str">
            <v>apr</v>
          </cell>
          <cell r="E327" t="str">
            <v>747</v>
          </cell>
          <cell r="F327" t="str">
            <v>6236</v>
          </cell>
          <cell r="G327">
            <v>150</v>
          </cell>
          <cell r="I327" t="str">
            <v>initial</v>
          </cell>
          <cell r="J327" t="str">
            <v>0 - 16</v>
          </cell>
          <cell r="K327">
            <v>8</v>
          </cell>
          <cell r="L327" t="str">
            <v>1-1-2-1-1-1-1-0-0</v>
          </cell>
          <cell r="M327">
            <v>215</v>
          </cell>
          <cell r="N327" t="str">
            <v>B1 - 1720</v>
          </cell>
          <cell r="O327" t="str">
            <v>419-487-394-536-259-159-48-0-0</v>
          </cell>
          <cell r="P327" t="str">
            <v>B2 - 2302</v>
          </cell>
          <cell r="Q327">
            <v>4022</v>
          </cell>
        </row>
        <row r="328">
          <cell r="A328" t="str">
            <v>2010apr7476236150EC</v>
          </cell>
          <cell r="B328">
            <v>70</v>
          </cell>
          <cell r="C328">
            <v>2010</v>
          </cell>
          <cell r="D328" t="str">
            <v>apr</v>
          </cell>
          <cell r="E328" t="str">
            <v>747</v>
          </cell>
          <cell r="F328" t="str">
            <v>6236</v>
          </cell>
          <cell r="G328">
            <v>150</v>
          </cell>
          <cell r="I328" t="str">
            <v>EC</v>
          </cell>
          <cell r="J328" t="str">
            <v>0 - 16</v>
          </cell>
          <cell r="O328" t="str">
            <v>59-62-62-62-51-51-27-8-8</v>
          </cell>
          <cell r="P328" t="str">
            <v>EC - 390</v>
          </cell>
          <cell r="Q328">
            <v>390</v>
          </cell>
        </row>
        <row r="329">
          <cell r="A329" t="str">
            <v>2010apr7476236150EX</v>
          </cell>
          <cell r="B329">
            <v>70</v>
          </cell>
          <cell r="C329">
            <v>2010</v>
          </cell>
          <cell r="D329" t="str">
            <v>apr</v>
          </cell>
          <cell r="E329" t="str">
            <v>747</v>
          </cell>
          <cell r="F329" t="str">
            <v>6236</v>
          </cell>
          <cell r="G329">
            <v>150</v>
          </cell>
          <cell r="I329" t="str">
            <v>EX</v>
          </cell>
          <cell r="J329" t="str">
            <v>0 - 16</v>
          </cell>
          <cell r="K329">
            <v>8</v>
          </cell>
          <cell r="L329" t="str">
            <v>1-1-2-1-1-1-1-0-0</v>
          </cell>
          <cell r="M329">
            <v>11</v>
          </cell>
          <cell r="N329" t="str">
            <v>EX - 88</v>
          </cell>
          <cell r="O329" t="str">
            <v>SIZE 8</v>
          </cell>
          <cell r="P329">
            <v>2</v>
          </cell>
          <cell r="Q329">
            <v>90</v>
          </cell>
        </row>
        <row r="330">
          <cell r="A330" t="str">
            <v>2010apr7476236105initial</v>
          </cell>
          <cell r="B330">
            <v>70</v>
          </cell>
          <cell r="C330">
            <v>2010</v>
          </cell>
          <cell r="D330" t="str">
            <v>apr</v>
          </cell>
          <cell r="E330" t="str">
            <v>747</v>
          </cell>
          <cell r="F330" t="str">
            <v>6236</v>
          </cell>
          <cell r="G330">
            <v>105</v>
          </cell>
          <cell r="I330" t="str">
            <v>initial</v>
          </cell>
          <cell r="J330" t="str">
            <v>0 - 16</v>
          </cell>
          <cell r="K330">
            <v>7</v>
          </cell>
          <cell r="L330" t="str">
            <v>1-1-1-1-1-1-1-0-0</v>
          </cell>
          <cell r="M330">
            <v>215</v>
          </cell>
          <cell r="N330" t="str">
            <v>B1 - 1505</v>
          </cell>
          <cell r="O330" t="str">
            <v>11-23-82-49-0-0-0-0-0</v>
          </cell>
          <cell r="P330" t="str">
            <v>B2 - 165</v>
          </cell>
          <cell r="Q330">
            <v>1670</v>
          </cell>
        </row>
        <row r="331">
          <cell r="A331" t="str">
            <v>2010apr7476236105EC</v>
          </cell>
          <cell r="B331">
            <v>70</v>
          </cell>
          <cell r="C331">
            <v>2010</v>
          </cell>
          <cell r="D331" t="str">
            <v>apr</v>
          </cell>
          <cell r="E331" t="str">
            <v>747</v>
          </cell>
          <cell r="F331" t="str">
            <v>6236</v>
          </cell>
          <cell r="G331">
            <v>105</v>
          </cell>
          <cell r="I331" t="str">
            <v>EC</v>
          </cell>
          <cell r="J331" t="str">
            <v>0 - 16</v>
          </cell>
          <cell r="O331" t="str">
            <v>42-45-45-45-36-36-20-6-6</v>
          </cell>
          <cell r="P331" t="str">
            <v>EC - 281</v>
          </cell>
          <cell r="Q331">
            <v>281</v>
          </cell>
        </row>
        <row r="332">
          <cell r="A332" t="str">
            <v>2010apr7476236105EX</v>
          </cell>
          <cell r="B332">
            <v>70</v>
          </cell>
          <cell r="C332">
            <v>2010</v>
          </cell>
          <cell r="D332" t="str">
            <v>apr</v>
          </cell>
          <cell r="E332" t="str">
            <v>747</v>
          </cell>
          <cell r="F332" t="str">
            <v>6236</v>
          </cell>
          <cell r="G332">
            <v>105</v>
          </cell>
          <cell r="I332" t="str">
            <v>EX</v>
          </cell>
          <cell r="J332" t="str">
            <v>0 - 16</v>
          </cell>
          <cell r="K332">
            <v>7</v>
          </cell>
          <cell r="L332" t="str">
            <v>1-1-1-1-1-1-1-0-0</v>
          </cell>
          <cell r="M332">
            <v>7</v>
          </cell>
          <cell r="N332" t="str">
            <v>EX - 49</v>
          </cell>
          <cell r="O332" t="str">
            <v>SIZE 8</v>
          </cell>
          <cell r="P332">
            <v>2</v>
          </cell>
          <cell r="Q332">
            <v>51</v>
          </cell>
        </row>
        <row r="333">
          <cell r="A333" t="str">
            <v>2010apr7476236880initial</v>
          </cell>
          <cell r="B333">
            <v>70</v>
          </cell>
          <cell r="C333">
            <v>2010</v>
          </cell>
          <cell r="D333" t="str">
            <v>apr</v>
          </cell>
          <cell r="E333" t="str">
            <v>747</v>
          </cell>
          <cell r="F333" t="str">
            <v>6236</v>
          </cell>
          <cell r="G333">
            <v>880</v>
          </cell>
          <cell r="I333" t="str">
            <v>initial</v>
          </cell>
          <cell r="J333" t="str">
            <v>0 - 16</v>
          </cell>
          <cell r="K333">
            <v>7</v>
          </cell>
          <cell r="L333" t="str">
            <v>1-1-1-1-1-1-1-0-0</v>
          </cell>
          <cell r="M333">
            <v>215</v>
          </cell>
          <cell r="N333" t="str">
            <v>B1 - 1505</v>
          </cell>
          <cell r="O333" t="str">
            <v>41-59-126-87-3-0-0-0-0</v>
          </cell>
          <cell r="P333" t="str">
            <v>B2 - 316</v>
          </cell>
          <cell r="Q333">
            <v>1821</v>
          </cell>
        </row>
        <row r="334">
          <cell r="A334" t="str">
            <v>2010apr7476236880EC</v>
          </cell>
          <cell r="B334">
            <v>70</v>
          </cell>
          <cell r="C334">
            <v>2010</v>
          </cell>
          <cell r="D334" t="str">
            <v>apr</v>
          </cell>
          <cell r="E334" t="str">
            <v>747</v>
          </cell>
          <cell r="F334" t="str">
            <v>6236</v>
          </cell>
          <cell r="G334">
            <v>880</v>
          </cell>
          <cell r="I334" t="str">
            <v>EC</v>
          </cell>
          <cell r="J334" t="str">
            <v>0 - 16</v>
          </cell>
          <cell r="O334" t="str">
            <v>42-44-45-45-36-36-20-6-6</v>
          </cell>
          <cell r="P334" t="str">
            <v>EC - 280</v>
          </cell>
          <cell r="Q334">
            <v>280</v>
          </cell>
        </row>
        <row r="335">
          <cell r="A335" t="str">
            <v>2010apr7476236880EX</v>
          </cell>
          <cell r="B335">
            <v>70</v>
          </cell>
          <cell r="C335">
            <v>2010</v>
          </cell>
          <cell r="D335" t="str">
            <v>apr</v>
          </cell>
          <cell r="E335" t="str">
            <v>747</v>
          </cell>
          <cell r="F335" t="str">
            <v>6236</v>
          </cell>
          <cell r="G335">
            <v>880</v>
          </cell>
          <cell r="I335" t="str">
            <v>EX</v>
          </cell>
          <cell r="J335" t="str">
            <v>0 - 16</v>
          </cell>
          <cell r="K335">
            <v>7</v>
          </cell>
          <cell r="L335" t="str">
            <v>1-1-1-1-1-1-1-0-0</v>
          </cell>
          <cell r="M335">
            <v>7</v>
          </cell>
          <cell r="N335" t="str">
            <v>EX - 49</v>
          </cell>
          <cell r="O335" t="str">
            <v>SIZE 8</v>
          </cell>
          <cell r="P335">
            <v>2</v>
          </cell>
          <cell r="Q335">
            <v>51</v>
          </cell>
        </row>
        <row r="336">
          <cell r="A336" t="str">
            <v>2010apr74762291initial</v>
          </cell>
          <cell r="B336">
            <v>70</v>
          </cell>
          <cell r="C336">
            <v>2010</v>
          </cell>
          <cell r="D336" t="str">
            <v>apr</v>
          </cell>
          <cell r="E336" t="str">
            <v>747</v>
          </cell>
          <cell r="F336" t="str">
            <v>6229</v>
          </cell>
          <cell r="G336">
            <v>1</v>
          </cell>
          <cell r="I336" t="str">
            <v>initial</v>
          </cell>
          <cell r="J336" t="str">
            <v>0 - 16</v>
          </cell>
          <cell r="K336">
            <v>7</v>
          </cell>
          <cell r="L336" t="str">
            <v>1-1-1-1-1-1-1-0-0</v>
          </cell>
          <cell r="M336">
            <v>222</v>
          </cell>
          <cell r="N336" t="str">
            <v>B1 - 1554</v>
          </cell>
          <cell r="O336" t="str">
            <v>348-404-509-451-214-115-34-0-0</v>
          </cell>
          <cell r="P336" t="str">
            <v>B2 - 2075</v>
          </cell>
          <cell r="Q336">
            <v>3629</v>
          </cell>
        </row>
        <row r="337">
          <cell r="A337" t="str">
            <v>2010apr74762291EC</v>
          </cell>
          <cell r="B337">
            <v>70</v>
          </cell>
          <cell r="C337">
            <v>2010</v>
          </cell>
          <cell r="D337" t="str">
            <v>apr</v>
          </cell>
          <cell r="E337" t="str">
            <v>747</v>
          </cell>
          <cell r="F337" t="str">
            <v>6229</v>
          </cell>
          <cell r="G337">
            <v>1</v>
          </cell>
          <cell r="I337" t="str">
            <v>EC</v>
          </cell>
          <cell r="J337" t="str">
            <v>0 - 16</v>
          </cell>
          <cell r="O337" t="str">
            <v>42-44-45-45-36-36-20-6-6</v>
          </cell>
          <cell r="P337" t="str">
            <v>EC - 280</v>
          </cell>
          <cell r="Q337">
            <v>280</v>
          </cell>
        </row>
        <row r="338">
          <cell r="A338" t="str">
            <v>2010apr74762291EX</v>
          </cell>
          <cell r="B338">
            <v>70</v>
          </cell>
          <cell r="C338">
            <v>2010</v>
          </cell>
          <cell r="D338" t="str">
            <v>apr</v>
          </cell>
          <cell r="E338" t="str">
            <v>747</v>
          </cell>
          <cell r="F338" t="str">
            <v>6229</v>
          </cell>
          <cell r="G338">
            <v>1</v>
          </cell>
          <cell r="I338" t="str">
            <v>EX</v>
          </cell>
          <cell r="J338" t="str">
            <v>0 - 16</v>
          </cell>
          <cell r="K338">
            <v>7</v>
          </cell>
          <cell r="L338" t="str">
            <v>1-1-1-1-1-1-1-0-0</v>
          </cell>
          <cell r="M338">
            <v>13</v>
          </cell>
          <cell r="N338" t="str">
            <v>EX - 91</v>
          </cell>
          <cell r="O338" t="str">
            <v>SIZE 8</v>
          </cell>
          <cell r="P338">
            <v>2</v>
          </cell>
          <cell r="Q338">
            <v>93</v>
          </cell>
        </row>
        <row r="339">
          <cell r="A339" t="str">
            <v>2010apr7476236258initial</v>
          </cell>
          <cell r="B339">
            <v>70</v>
          </cell>
          <cell r="C339">
            <v>2010</v>
          </cell>
          <cell r="D339" t="str">
            <v>apr</v>
          </cell>
          <cell r="E339" t="str">
            <v>747</v>
          </cell>
          <cell r="F339" t="str">
            <v>6236</v>
          </cell>
          <cell r="G339">
            <v>258</v>
          </cell>
          <cell r="I339" t="str">
            <v>initial</v>
          </cell>
          <cell r="J339" t="str">
            <v>0 - 16</v>
          </cell>
          <cell r="K339">
            <v>8</v>
          </cell>
          <cell r="L339" t="str">
            <v>1-1-2-1-1-1-1-0-0</v>
          </cell>
          <cell r="M339">
            <v>49</v>
          </cell>
          <cell r="N339" t="str">
            <v>B1 - 392</v>
          </cell>
          <cell r="O339" t="str">
            <v>48-61-27-76-16-0-0-0-0</v>
          </cell>
          <cell r="P339" t="str">
            <v>B2 - 228</v>
          </cell>
          <cell r="Q339">
            <v>620</v>
          </cell>
        </row>
        <row r="340">
          <cell r="A340" t="str">
            <v>2010apr7476236258EC</v>
          </cell>
          <cell r="B340">
            <v>70</v>
          </cell>
          <cell r="C340">
            <v>2010</v>
          </cell>
          <cell r="D340" t="str">
            <v>apr</v>
          </cell>
          <cell r="E340" t="str">
            <v>747</v>
          </cell>
          <cell r="F340" t="str">
            <v>6236</v>
          </cell>
          <cell r="G340">
            <v>258</v>
          </cell>
          <cell r="I340" t="str">
            <v>EC</v>
          </cell>
          <cell r="J340" t="str">
            <v>0 - 16</v>
          </cell>
          <cell r="O340" t="str">
            <v>30-32-32-32-26-26-14-4-4</v>
          </cell>
          <cell r="P340" t="str">
            <v>EC - 200</v>
          </cell>
          <cell r="Q340">
            <v>200</v>
          </cell>
        </row>
        <row r="341">
          <cell r="A341" t="str">
            <v>2010apr7476236258EX</v>
          </cell>
          <cell r="B341">
            <v>70</v>
          </cell>
          <cell r="C341">
            <v>2010</v>
          </cell>
          <cell r="D341" t="str">
            <v>apr</v>
          </cell>
          <cell r="E341" t="str">
            <v>747</v>
          </cell>
          <cell r="F341" t="str">
            <v>6236</v>
          </cell>
          <cell r="G341">
            <v>258</v>
          </cell>
          <cell r="I341" t="str">
            <v>EX</v>
          </cell>
          <cell r="J341" t="str">
            <v>0 - 16</v>
          </cell>
          <cell r="K341">
            <v>8</v>
          </cell>
          <cell r="L341" t="str">
            <v>1-1-2-1-1-1-1-0-0</v>
          </cell>
          <cell r="M341">
            <v>10</v>
          </cell>
          <cell r="N341" t="str">
            <v>EX - 80</v>
          </cell>
          <cell r="O341" t="str">
            <v>SIZE 8</v>
          </cell>
          <cell r="P341">
            <v>2</v>
          </cell>
          <cell r="Q341">
            <v>82</v>
          </cell>
        </row>
        <row r="342">
          <cell r="A342" t="str">
            <v>2010may7126171175initial</v>
          </cell>
          <cell r="B342">
            <v>70</v>
          </cell>
          <cell r="C342">
            <v>2010</v>
          </cell>
          <cell r="D342" t="str">
            <v>may</v>
          </cell>
          <cell r="E342" t="str">
            <v>712</v>
          </cell>
          <cell r="F342" t="str">
            <v>6171</v>
          </cell>
          <cell r="G342">
            <v>175</v>
          </cell>
          <cell r="I342" t="str">
            <v>initial</v>
          </cell>
          <cell r="J342" t="str">
            <v>0 - 16</v>
          </cell>
          <cell r="K342">
            <v>9</v>
          </cell>
          <cell r="L342" t="str">
            <v>1-1-2-1-1-1-1-1</v>
          </cell>
          <cell r="M342">
            <v>216</v>
          </cell>
          <cell r="N342" t="str">
            <v>B1 - 1944</v>
          </cell>
          <cell r="O342" t="str">
            <v>404-440-372-572-341-246-97-57-0</v>
          </cell>
          <cell r="P342" t="str">
            <v>B2 - 2529</v>
          </cell>
          <cell r="Q342">
            <v>4473</v>
          </cell>
        </row>
        <row r="343">
          <cell r="A343" t="str">
            <v>2010may7126171175EC</v>
          </cell>
          <cell r="B343">
            <v>70</v>
          </cell>
          <cell r="C343">
            <v>2010</v>
          </cell>
          <cell r="D343" t="str">
            <v>may</v>
          </cell>
          <cell r="E343" t="str">
            <v>712</v>
          </cell>
          <cell r="F343" t="str">
            <v>6171</v>
          </cell>
          <cell r="G343">
            <v>175</v>
          </cell>
          <cell r="I343" t="str">
            <v>EC</v>
          </cell>
          <cell r="J343" t="str">
            <v>0 - 16</v>
          </cell>
          <cell r="O343" t="str">
            <v>63-71-71-63-50-50-25-13-13</v>
          </cell>
          <cell r="P343" t="str">
            <v>EC - 419</v>
          </cell>
          <cell r="Q343">
            <v>419</v>
          </cell>
        </row>
        <row r="344">
          <cell r="A344" t="str">
            <v>2010may7126171175EX</v>
          </cell>
          <cell r="B344">
            <v>70</v>
          </cell>
          <cell r="C344">
            <v>2010</v>
          </cell>
          <cell r="D344" t="str">
            <v>may</v>
          </cell>
          <cell r="E344" t="str">
            <v>712</v>
          </cell>
          <cell r="F344" t="str">
            <v>6171</v>
          </cell>
          <cell r="G344">
            <v>175</v>
          </cell>
          <cell r="I344" t="str">
            <v>EX</v>
          </cell>
          <cell r="J344" t="str">
            <v>0 - 16</v>
          </cell>
          <cell r="K344">
            <v>9</v>
          </cell>
          <cell r="L344" t="str">
            <v>1-1-2-1-1-1-1-1</v>
          </cell>
          <cell r="M344">
            <v>12</v>
          </cell>
          <cell r="N344" t="str">
            <v>EX - 108</v>
          </cell>
          <cell r="O344" t="str">
            <v>SIZE 8</v>
          </cell>
          <cell r="P344">
            <v>2</v>
          </cell>
          <cell r="Q344">
            <v>110</v>
          </cell>
        </row>
        <row r="345">
          <cell r="A345" t="str">
            <v>2010may7126170341initial</v>
          </cell>
          <cell r="B345">
            <v>70</v>
          </cell>
          <cell r="C345">
            <v>2010</v>
          </cell>
          <cell r="D345" t="str">
            <v>may</v>
          </cell>
          <cell r="E345" t="str">
            <v>712</v>
          </cell>
          <cell r="F345" t="str">
            <v>6170</v>
          </cell>
          <cell r="G345">
            <v>341</v>
          </cell>
          <cell r="I345" t="str">
            <v>initial</v>
          </cell>
          <cell r="J345" t="str">
            <v>0 - 16</v>
          </cell>
          <cell r="K345">
            <v>9</v>
          </cell>
          <cell r="L345" t="str">
            <v>1-1-2-1-1-1-1-1</v>
          </cell>
          <cell r="M345">
            <v>215</v>
          </cell>
          <cell r="N345" t="str">
            <v>B1 - 1935</v>
          </cell>
          <cell r="O345" t="str">
            <v>386-419-348-554-321-231-84-44-0</v>
          </cell>
          <cell r="P345" t="str">
            <v>B2 - 2387</v>
          </cell>
          <cell r="Q345">
            <v>4322</v>
          </cell>
        </row>
        <row r="346">
          <cell r="A346" t="str">
            <v>2010may7126170341EC</v>
          </cell>
          <cell r="B346">
            <v>70</v>
          </cell>
          <cell r="C346">
            <v>2010</v>
          </cell>
          <cell r="D346" t="str">
            <v>may</v>
          </cell>
          <cell r="E346" t="str">
            <v>712</v>
          </cell>
          <cell r="F346" t="str">
            <v>6170</v>
          </cell>
          <cell r="G346">
            <v>341</v>
          </cell>
          <cell r="I346" t="str">
            <v>EC</v>
          </cell>
          <cell r="J346" t="str">
            <v>0 - 16</v>
          </cell>
          <cell r="O346" t="str">
            <v>56-63-63-56-44-44-22-11-11</v>
          </cell>
          <cell r="P346" t="str">
            <v>EC - 370</v>
          </cell>
          <cell r="Q346">
            <v>370</v>
          </cell>
        </row>
        <row r="347">
          <cell r="A347" t="str">
            <v>2010may7126170341EX</v>
          </cell>
          <cell r="B347">
            <v>70</v>
          </cell>
          <cell r="C347">
            <v>2010</v>
          </cell>
          <cell r="D347" t="str">
            <v>may</v>
          </cell>
          <cell r="E347" t="str">
            <v>712</v>
          </cell>
          <cell r="F347" t="str">
            <v>6170</v>
          </cell>
          <cell r="G347">
            <v>341</v>
          </cell>
          <cell r="I347" t="str">
            <v>EX</v>
          </cell>
          <cell r="J347" t="str">
            <v>0 - 16</v>
          </cell>
          <cell r="K347">
            <v>9</v>
          </cell>
          <cell r="L347" t="str">
            <v>1-1-2-1-1-1-1-1</v>
          </cell>
          <cell r="M347">
            <v>12</v>
          </cell>
          <cell r="N347" t="str">
            <v>EX - 108</v>
          </cell>
          <cell r="O347" t="str">
            <v>SIZE 8</v>
          </cell>
          <cell r="P347">
            <v>2</v>
          </cell>
          <cell r="Q347">
            <v>110</v>
          </cell>
        </row>
        <row r="348">
          <cell r="A348" t="str">
            <v>2010may7126170597initial</v>
          </cell>
          <cell r="B348">
            <v>70</v>
          </cell>
          <cell r="C348">
            <v>2010</v>
          </cell>
          <cell r="D348" t="str">
            <v>may</v>
          </cell>
          <cell r="E348" t="str">
            <v>712</v>
          </cell>
          <cell r="F348">
            <v>6170</v>
          </cell>
          <cell r="G348">
            <v>597</v>
          </cell>
          <cell r="I348" t="str">
            <v>initial</v>
          </cell>
          <cell r="J348" t="str">
            <v>0 - 16</v>
          </cell>
          <cell r="K348">
            <v>9</v>
          </cell>
          <cell r="L348" t="str">
            <v>0-0-1-1-2-1-1-1-1-1-0-0</v>
          </cell>
          <cell r="M348">
            <v>213</v>
          </cell>
          <cell r="N348" t="str">
            <v>B1 - 1917</v>
          </cell>
          <cell r="O348" t="str">
            <v>354-387-311-510-293-207-69-33-0</v>
          </cell>
          <cell r="P348" t="str">
            <v>B2 - 2164</v>
          </cell>
          <cell r="Q348">
            <v>4081</v>
          </cell>
        </row>
        <row r="349">
          <cell r="A349" t="str">
            <v>2010may7126170597EC</v>
          </cell>
          <cell r="B349">
            <v>70</v>
          </cell>
          <cell r="C349">
            <v>2010</v>
          </cell>
          <cell r="D349" t="str">
            <v>may</v>
          </cell>
          <cell r="E349" t="str">
            <v>712</v>
          </cell>
          <cell r="F349">
            <v>6170</v>
          </cell>
          <cell r="G349">
            <v>597</v>
          </cell>
          <cell r="I349" t="str">
            <v>EC</v>
          </cell>
          <cell r="J349" t="str">
            <v>0 - 16</v>
          </cell>
          <cell r="O349" t="str">
            <v>48-54-54-48-38-38-20-10-10</v>
          </cell>
          <cell r="P349" t="str">
            <v>EC - 320</v>
          </cell>
          <cell r="Q349">
            <v>320</v>
          </cell>
        </row>
        <row r="350">
          <cell r="A350" t="str">
            <v>2010may7126170597EX</v>
          </cell>
          <cell r="B350">
            <v>70</v>
          </cell>
          <cell r="C350">
            <v>2010</v>
          </cell>
          <cell r="D350" t="str">
            <v>may</v>
          </cell>
          <cell r="E350" t="str">
            <v>712</v>
          </cell>
          <cell r="F350">
            <v>6170</v>
          </cell>
          <cell r="G350">
            <v>597</v>
          </cell>
          <cell r="I350" t="str">
            <v>EX</v>
          </cell>
          <cell r="J350" t="str">
            <v>0 - 16</v>
          </cell>
          <cell r="K350">
            <v>9</v>
          </cell>
          <cell r="L350" t="str">
            <v>0-0-1-1-2-1-1-1-1-1-0-0</v>
          </cell>
          <cell r="M350">
            <v>11</v>
          </cell>
          <cell r="N350" t="str">
            <v>EX - 99</v>
          </cell>
          <cell r="O350" t="str">
            <v>SIZE 8</v>
          </cell>
          <cell r="P350">
            <v>2</v>
          </cell>
          <cell r="Q350">
            <v>101</v>
          </cell>
        </row>
        <row r="351">
          <cell r="A351" t="str">
            <v>2010may7126168216initial</v>
          </cell>
          <cell r="B351">
            <v>70</v>
          </cell>
          <cell r="C351">
            <v>2010</v>
          </cell>
          <cell r="D351" t="str">
            <v>may</v>
          </cell>
          <cell r="E351" t="str">
            <v>712</v>
          </cell>
          <cell r="F351" t="str">
            <v>6168</v>
          </cell>
          <cell r="G351">
            <v>216</v>
          </cell>
          <cell r="I351" t="str">
            <v>initial</v>
          </cell>
          <cell r="J351" t="str">
            <v>0 - 16</v>
          </cell>
          <cell r="K351">
            <v>9</v>
          </cell>
          <cell r="L351" t="str">
            <v>1-1-2-1-1-1-1-1</v>
          </cell>
          <cell r="M351">
            <v>216</v>
          </cell>
          <cell r="N351" t="str">
            <v>B1 - 1944</v>
          </cell>
          <cell r="O351" t="str">
            <v>364-397-321-523-306-217-67-33-0</v>
          </cell>
          <cell r="P351" t="str">
            <v>B2 - 2228</v>
          </cell>
          <cell r="Q351">
            <v>4172</v>
          </cell>
        </row>
        <row r="352">
          <cell r="A352" t="str">
            <v>2010may7126168216EC</v>
          </cell>
          <cell r="B352">
            <v>70</v>
          </cell>
          <cell r="C352">
            <v>2010</v>
          </cell>
          <cell r="D352" t="str">
            <v>may</v>
          </cell>
          <cell r="E352" t="str">
            <v>712</v>
          </cell>
          <cell r="F352" t="str">
            <v>6168</v>
          </cell>
          <cell r="G352">
            <v>216</v>
          </cell>
          <cell r="I352" t="str">
            <v>EC</v>
          </cell>
          <cell r="J352" t="str">
            <v>0 - 16</v>
          </cell>
          <cell r="O352" t="str">
            <v>50-55-55-50-40-40-20-10-10</v>
          </cell>
          <cell r="P352" t="str">
            <v>EC - 330</v>
          </cell>
          <cell r="Q352">
            <v>330</v>
          </cell>
        </row>
        <row r="353">
          <cell r="A353" t="str">
            <v>2010may7126168216EX</v>
          </cell>
          <cell r="B353">
            <v>70</v>
          </cell>
          <cell r="C353">
            <v>2010</v>
          </cell>
          <cell r="D353" t="str">
            <v>may</v>
          </cell>
          <cell r="E353" t="str">
            <v>712</v>
          </cell>
          <cell r="F353" t="str">
            <v>6168</v>
          </cell>
          <cell r="G353">
            <v>216</v>
          </cell>
          <cell r="I353" t="str">
            <v>EX</v>
          </cell>
          <cell r="J353" t="str">
            <v>0 - 16</v>
          </cell>
          <cell r="K353">
            <v>9</v>
          </cell>
          <cell r="L353" t="str">
            <v>1-1-2-1-1-1-1-1</v>
          </cell>
          <cell r="M353">
            <v>11</v>
          </cell>
          <cell r="N353" t="str">
            <v>EX - 99</v>
          </cell>
          <cell r="O353" t="str">
            <v>SIZE 8</v>
          </cell>
          <cell r="P353">
            <v>2</v>
          </cell>
          <cell r="Q353">
            <v>101</v>
          </cell>
        </row>
        <row r="354">
          <cell r="A354" t="str">
            <v>2010may7126168322initial</v>
          </cell>
          <cell r="B354">
            <v>70</v>
          </cell>
          <cell r="C354">
            <v>2010</v>
          </cell>
          <cell r="D354" t="str">
            <v>may</v>
          </cell>
          <cell r="E354" t="str">
            <v>712</v>
          </cell>
          <cell r="F354" t="str">
            <v>6168</v>
          </cell>
          <cell r="G354">
            <v>322</v>
          </cell>
          <cell r="I354" t="str">
            <v>initial</v>
          </cell>
          <cell r="J354" t="str">
            <v>0 - 16</v>
          </cell>
          <cell r="K354">
            <v>9</v>
          </cell>
          <cell r="L354" t="str">
            <v>1-1-2-1-1-1-1-1</v>
          </cell>
          <cell r="M354">
            <v>213</v>
          </cell>
          <cell r="N354" t="str">
            <v>B1 - 1917</v>
          </cell>
          <cell r="O354" t="str">
            <v>354-387-311-510-293-207-69-33-0</v>
          </cell>
          <cell r="P354" t="str">
            <v>B2 - 2164</v>
          </cell>
          <cell r="Q354">
            <v>4081</v>
          </cell>
        </row>
        <row r="355">
          <cell r="A355" t="str">
            <v>2010may7126168322EC</v>
          </cell>
          <cell r="B355">
            <v>70</v>
          </cell>
          <cell r="C355">
            <v>2010</v>
          </cell>
          <cell r="D355" t="str">
            <v>may</v>
          </cell>
          <cell r="E355" t="str">
            <v>712</v>
          </cell>
          <cell r="F355" t="str">
            <v>6168</v>
          </cell>
          <cell r="G355">
            <v>322</v>
          </cell>
          <cell r="I355" t="str">
            <v>EC</v>
          </cell>
          <cell r="J355" t="str">
            <v>0 - 16</v>
          </cell>
          <cell r="O355" t="str">
            <v>48-54-54-48-38-38-20-10-10</v>
          </cell>
          <cell r="P355" t="str">
            <v>EC - 320</v>
          </cell>
          <cell r="Q355">
            <v>320</v>
          </cell>
        </row>
        <row r="356">
          <cell r="A356" t="str">
            <v>2010may7126168322EX</v>
          </cell>
          <cell r="B356">
            <v>70</v>
          </cell>
          <cell r="C356">
            <v>2010</v>
          </cell>
          <cell r="D356" t="str">
            <v>may</v>
          </cell>
          <cell r="E356" t="str">
            <v>712</v>
          </cell>
          <cell r="F356" t="str">
            <v>6168</v>
          </cell>
          <cell r="G356">
            <v>322</v>
          </cell>
          <cell r="I356" t="str">
            <v>EX</v>
          </cell>
          <cell r="J356" t="str">
            <v>0 - 16</v>
          </cell>
          <cell r="K356">
            <v>9</v>
          </cell>
          <cell r="L356" t="str">
            <v>1-1-2-1-1-1-1-1</v>
          </cell>
          <cell r="M356">
            <v>11</v>
          </cell>
          <cell r="N356" t="str">
            <v>EX - 99</v>
          </cell>
          <cell r="O356" t="str">
            <v>SIZE 8</v>
          </cell>
          <cell r="P356">
            <v>2</v>
          </cell>
          <cell r="Q356">
            <v>101</v>
          </cell>
        </row>
        <row r="357">
          <cell r="A357" t="str">
            <v>2010may7476247150initial</v>
          </cell>
          <cell r="B357">
            <v>70</v>
          </cell>
          <cell r="C357">
            <v>2010</v>
          </cell>
          <cell r="D357" t="str">
            <v>may</v>
          </cell>
          <cell r="E357" t="str">
            <v>747</v>
          </cell>
          <cell r="F357" t="str">
            <v>6247</v>
          </cell>
          <cell r="G357">
            <v>150</v>
          </cell>
          <cell r="I357" t="str">
            <v>initial</v>
          </cell>
          <cell r="J357" t="str">
            <v>0 - 16</v>
          </cell>
          <cell r="K357">
            <v>9</v>
          </cell>
          <cell r="L357" t="str">
            <v>1-1-2-1-1-1-1-1</v>
          </cell>
          <cell r="M357">
            <v>213</v>
          </cell>
          <cell r="N357" t="str">
            <v>B1 - 1917</v>
          </cell>
          <cell r="O357" t="str">
            <v>343-375-297-496-283-198-64-28-0</v>
          </cell>
          <cell r="P357" t="str">
            <v>B2 - 2084</v>
          </cell>
          <cell r="Q357">
            <v>4001</v>
          </cell>
        </row>
        <row r="358">
          <cell r="A358" t="str">
            <v>2010may7476247150EC</v>
          </cell>
          <cell r="B358">
            <v>70</v>
          </cell>
          <cell r="C358">
            <v>2010</v>
          </cell>
          <cell r="D358" t="str">
            <v>may</v>
          </cell>
          <cell r="E358" t="str">
            <v>747</v>
          </cell>
          <cell r="F358" t="str">
            <v>6247</v>
          </cell>
          <cell r="G358">
            <v>150</v>
          </cell>
          <cell r="I358" t="str">
            <v>EC</v>
          </cell>
          <cell r="J358" t="str">
            <v>0 - 16</v>
          </cell>
          <cell r="O358" t="str">
            <v>60-68-68-60-48-48-24-12-12</v>
          </cell>
          <cell r="P358" t="str">
            <v>EC - 400</v>
          </cell>
          <cell r="Q358">
            <v>400</v>
          </cell>
        </row>
        <row r="359">
          <cell r="A359" t="str">
            <v>2010may7476247150EX</v>
          </cell>
          <cell r="B359">
            <v>70</v>
          </cell>
          <cell r="C359">
            <v>2010</v>
          </cell>
          <cell r="D359" t="str">
            <v>may</v>
          </cell>
          <cell r="E359" t="str">
            <v>747</v>
          </cell>
          <cell r="F359" t="str">
            <v>6247</v>
          </cell>
          <cell r="G359">
            <v>150</v>
          </cell>
          <cell r="I359" t="str">
            <v>EX</v>
          </cell>
          <cell r="J359" t="str">
            <v>0 - 16</v>
          </cell>
          <cell r="K359">
            <v>9</v>
          </cell>
          <cell r="L359" t="str">
            <v>1-1-2-1-1-1-1-1</v>
          </cell>
          <cell r="M359">
            <v>11</v>
          </cell>
          <cell r="N359" t="str">
            <v>EX - 99</v>
          </cell>
          <cell r="O359" t="str">
            <v>SIZE 8</v>
          </cell>
          <cell r="P359">
            <v>2</v>
          </cell>
          <cell r="Q359">
            <v>101</v>
          </cell>
        </row>
        <row r="360">
          <cell r="A360" t="str">
            <v>2010may7066157165initial</v>
          </cell>
          <cell r="B360">
            <v>70</v>
          </cell>
          <cell r="C360">
            <v>2010</v>
          </cell>
          <cell r="D360" t="str">
            <v>may</v>
          </cell>
          <cell r="E360" t="str">
            <v>706</v>
          </cell>
          <cell r="F360" t="str">
            <v>6157</v>
          </cell>
          <cell r="G360">
            <v>165</v>
          </cell>
          <cell r="I360" t="str">
            <v>initial</v>
          </cell>
          <cell r="J360" t="str">
            <v>0 - 16</v>
          </cell>
          <cell r="K360">
            <v>9</v>
          </cell>
          <cell r="L360" t="str">
            <v>1-1-2-1-1-1-1-1-0-0</v>
          </cell>
          <cell r="M360">
            <v>212</v>
          </cell>
          <cell r="N360" t="str">
            <v>B1 - 1908</v>
          </cell>
          <cell r="O360" t="str">
            <v>387-432-344-493-318-217-90-33-0</v>
          </cell>
          <cell r="P360" t="str">
            <v>B2 - 2314</v>
          </cell>
          <cell r="Q360">
            <v>4222</v>
          </cell>
        </row>
        <row r="361">
          <cell r="A361" t="str">
            <v>2010may7066157165EC</v>
          </cell>
          <cell r="B361">
            <v>70</v>
          </cell>
          <cell r="C361">
            <v>2010</v>
          </cell>
          <cell r="D361" t="str">
            <v>may</v>
          </cell>
          <cell r="E361" t="str">
            <v>706</v>
          </cell>
          <cell r="F361" t="str">
            <v>6157</v>
          </cell>
          <cell r="G361">
            <v>165</v>
          </cell>
          <cell r="I361" t="str">
            <v>EC</v>
          </cell>
          <cell r="J361" t="str">
            <v>0 - 16</v>
          </cell>
          <cell r="O361" t="str">
            <v>56-63-63-56-44-44-22-11-11</v>
          </cell>
          <cell r="P361" t="str">
            <v>EC - 370</v>
          </cell>
          <cell r="Q361">
            <v>370</v>
          </cell>
        </row>
        <row r="362">
          <cell r="A362" t="str">
            <v>2010may7066157165EX</v>
          </cell>
          <cell r="B362">
            <v>70</v>
          </cell>
          <cell r="C362">
            <v>2010</v>
          </cell>
          <cell r="D362" t="str">
            <v>may</v>
          </cell>
          <cell r="E362" t="str">
            <v>706</v>
          </cell>
          <cell r="F362" t="str">
            <v>6157</v>
          </cell>
          <cell r="G362">
            <v>165</v>
          </cell>
          <cell r="I362" t="str">
            <v>EX</v>
          </cell>
          <cell r="J362" t="str">
            <v>0 - 16</v>
          </cell>
          <cell r="K362">
            <v>9</v>
          </cell>
          <cell r="L362" t="str">
            <v>1-1-2-1-1-1-1-1-0-0</v>
          </cell>
          <cell r="M362">
            <v>12</v>
          </cell>
          <cell r="N362" t="str">
            <v>EX - 108</v>
          </cell>
          <cell r="O362" t="str">
            <v>SIZE 8</v>
          </cell>
          <cell r="P362">
            <v>2</v>
          </cell>
          <cell r="Q362">
            <v>110</v>
          </cell>
        </row>
        <row r="363">
          <cell r="A363" t="str">
            <v>2010apr7086177175initial</v>
          </cell>
          <cell r="B363">
            <v>70</v>
          </cell>
          <cell r="C363">
            <v>2010</v>
          </cell>
          <cell r="D363" t="str">
            <v>apr</v>
          </cell>
          <cell r="E363" t="str">
            <v>708</v>
          </cell>
          <cell r="F363" t="str">
            <v>6177</v>
          </cell>
          <cell r="G363">
            <v>175</v>
          </cell>
          <cell r="I363" t="str">
            <v>initial</v>
          </cell>
          <cell r="J363" t="str">
            <v>XS - XL</v>
          </cell>
          <cell r="K363">
            <v>6</v>
          </cell>
          <cell r="L363" t="str">
            <v>2-2-1-1</v>
          </cell>
          <cell r="M363">
            <v>217</v>
          </cell>
          <cell r="N363" t="str">
            <v>B1 - 1302</v>
          </cell>
          <cell r="O363" t="str">
            <v>142-272-344-72-0</v>
          </cell>
          <cell r="P363" t="str">
            <v>B2 - 828</v>
          </cell>
          <cell r="Q363">
            <v>2130</v>
          </cell>
        </row>
        <row r="364">
          <cell r="A364" t="str">
            <v>2010apr7086177175EC</v>
          </cell>
          <cell r="B364">
            <v>70</v>
          </cell>
          <cell r="C364">
            <v>2010</v>
          </cell>
          <cell r="D364" t="str">
            <v>apr</v>
          </cell>
          <cell r="E364" t="str">
            <v>708</v>
          </cell>
          <cell r="F364" t="str">
            <v>6177</v>
          </cell>
          <cell r="G364">
            <v>175</v>
          </cell>
          <cell r="I364" t="str">
            <v>EC</v>
          </cell>
          <cell r="J364" t="str">
            <v>XS - XL</v>
          </cell>
          <cell r="O364" t="str">
            <v>59-78-84-39-20</v>
          </cell>
          <cell r="P364" t="str">
            <v>EC - 280</v>
          </cell>
          <cell r="Q364">
            <v>280</v>
          </cell>
        </row>
        <row r="365">
          <cell r="A365" t="str">
            <v>2010apr7086177175EX</v>
          </cell>
          <cell r="B365">
            <v>70</v>
          </cell>
          <cell r="C365">
            <v>2010</v>
          </cell>
          <cell r="D365" t="str">
            <v>apr</v>
          </cell>
          <cell r="E365" t="str">
            <v>708</v>
          </cell>
          <cell r="F365" t="str">
            <v>6177</v>
          </cell>
          <cell r="G365">
            <v>175</v>
          </cell>
          <cell r="I365" t="str">
            <v>EX</v>
          </cell>
          <cell r="J365" t="str">
            <v>XS - XL</v>
          </cell>
          <cell r="K365">
            <v>6</v>
          </cell>
          <cell r="L365" t="str">
            <v>2-2-1-1</v>
          </cell>
          <cell r="M365">
            <v>15</v>
          </cell>
          <cell r="N365" t="str">
            <v>EX - 90</v>
          </cell>
          <cell r="O365" t="str">
            <v>SIZE M</v>
          </cell>
          <cell r="P365">
            <v>2</v>
          </cell>
          <cell r="Q365">
            <v>92</v>
          </cell>
        </row>
        <row r="366">
          <cell r="A366" t="str">
            <v>2010may7086177175FL</v>
          </cell>
          <cell r="B366">
            <v>70</v>
          </cell>
          <cell r="C366">
            <v>2010</v>
          </cell>
          <cell r="D366" t="str">
            <v>may</v>
          </cell>
          <cell r="E366" t="str">
            <v>708</v>
          </cell>
          <cell r="F366" t="str">
            <v>6177</v>
          </cell>
          <cell r="G366">
            <v>175</v>
          </cell>
          <cell r="I366" t="str">
            <v>FL</v>
          </cell>
          <cell r="J366" t="str">
            <v>XS - XL</v>
          </cell>
          <cell r="O366" t="str">
            <v>406-488-390-218-0</v>
          </cell>
          <cell r="P366" t="str">
            <v>FL - 1500</v>
          </cell>
          <cell r="Q366">
            <v>1500</v>
          </cell>
        </row>
        <row r="367">
          <cell r="A367" t="str">
            <v>2010jun7266225144fl</v>
          </cell>
          <cell r="B367">
            <v>70</v>
          </cell>
          <cell r="C367">
            <v>2010</v>
          </cell>
          <cell r="D367" t="str">
            <v>jun</v>
          </cell>
          <cell r="E367" t="str">
            <v>726</v>
          </cell>
          <cell r="F367" t="str">
            <v>6225</v>
          </cell>
          <cell r="G367">
            <v>144</v>
          </cell>
          <cell r="I367" t="str">
            <v>fl</v>
          </cell>
          <cell r="J367" t="str">
            <v>0 - 16</v>
          </cell>
          <cell r="O367" t="str">
            <v>488-531-663-643-462-352-211-151-0</v>
          </cell>
          <cell r="P367" t="str">
            <v>fl - 3500</v>
          </cell>
          <cell r="Q367">
            <v>3501</v>
          </cell>
        </row>
        <row r="368">
          <cell r="A368" t="str">
            <v>2010jul7266225144fl</v>
          </cell>
          <cell r="B368">
            <v>70</v>
          </cell>
          <cell r="C368">
            <v>2010</v>
          </cell>
          <cell r="D368" t="str">
            <v>jul</v>
          </cell>
          <cell r="E368" t="str">
            <v>726</v>
          </cell>
          <cell r="F368" t="str">
            <v>6225</v>
          </cell>
          <cell r="G368">
            <v>144</v>
          </cell>
          <cell r="I368" t="str">
            <v>fl</v>
          </cell>
          <cell r="J368" t="str">
            <v>0 - 16</v>
          </cell>
          <cell r="O368" t="str">
            <v>181-197-246-239-172-131-78-56-0</v>
          </cell>
          <cell r="P368" t="str">
            <v>fl - 1300</v>
          </cell>
          <cell r="Q368">
            <v>1300</v>
          </cell>
        </row>
        <row r="369">
          <cell r="A369" t="str">
            <v>2010jul7266243144fl</v>
          </cell>
          <cell r="B369">
            <v>70</v>
          </cell>
          <cell r="C369">
            <v>2010</v>
          </cell>
          <cell r="D369" t="str">
            <v>jul</v>
          </cell>
          <cell r="E369" t="str">
            <v>726</v>
          </cell>
          <cell r="F369" t="str">
            <v>6243</v>
          </cell>
          <cell r="G369">
            <v>144</v>
          </cell>
          <cell r="I369" t="str">
            <v>fl</v>
          </cell>
          <cell r="J369" t="str">
            <v>0 - 16</v>
          </cell>
          <cell r="O369" t="str">
            <v>488-531-663-643-462-352-211-151-0</v>
          </cell>
          <cell r="P369" t="str">
            <v>fl - 3500</v>
          </cell>
          <cell r="Q369">
            <v>3501</v>
          </cell>
        </row>
        <row r="370">
          <cell r="A370" t="str">
            <v>2010aug7266243144fl</v>
          </cell>
          <cell r="B370">
            <v>70</v>
          </cell>
          <cell r="C370">
            <v>2010</v>
          </cell>
          <cell r="D370" t="str">
            <v>aug</v>
          </cell>
          <cell r="E370" t="str">
            <v>726</v>
          </cell>
          <cell r="F370" t="str">
            <v>6243</v>
          </cell>
          <cell r="G370">
            <v>144</v>
          </cell>
          <cell r="I370" t="str">
            <v>fl</v>
          </cell>
          <cell r="J370" t="str">
            <v>0 - 16</v>
          </cell>
          <cell r="O370" t="str">
            <v>349-379-473-459-330-252-150-108-0</v>
          </cell>
          <cell r="P370" t="str">
            <v>fl - 2500</v>
          </cell>
          <cell r="Q370">
            <v>2500</v>
          </cell>
        </row>
        <row r="371">
          <cell r="A371" t="str">
            <v>2010sep7266243144fl</v>
          </cell>
          <cell r="B371">
            <v>70</v>
          </cell>
          <cell r="C371">
            <v>2010</v>
          </cell>
          <cell r="D371" t="str">
            <v>sep</v>
          </cell>
          <cell r="E371" t="str">
            <v>726</v>
          </cell>
          <cell r="F371" t="str">
            <v>6243</v>
          </cell>
          <cell r="G371">
            <v>144</v>
          </cell>
          <cell r="I371" t="str">
            <v>fl</v>
          </cell>
          <cell r="J371" t="str">
            <v>0 - 16</v>
          </cell>
          <cell r="O371" t="str">
            <v>139-152-189-184-132-101-60-43-0</v>
          </cell>
          <cell r="P371" t="str">
            <v>fl - 1000</v>
          </cell>
          <cell r="Q371">
            <v>1000</v>
          </cell>
        </row>
        <row r="372">
          <cell r="A372" t="str">
            <v>2010jun7266243144initial</v>
          </cell>
          <cell r="B372">
            <v>70</v>
          </cell>
          <cell r="C372">
            <v>2010</v>
          </cell>
          <cell r="D372" t="str">
            <v>jun</v>
          </cell>
          <cell r="E372" t="str">
            <v>726</v>
          </cell>
          <cell r="F372" t="str">
            <v>6243</v>
          </cell>
          <cell r="G372">
            <v>144</v>
          </cell>
          <cell r="I372" t="str">
            <v>initial</v>
          </cell>
          <cell r="J372" t="str">
            <v>0 - 16</v>
          </cell>
          <cell r="K372">
            <v>8</v>
          </cell>
          <cell r="L372" t="str">
            <v>1-1-1-1-1-1-1-1-0-0</v>
          </cell>
          <cell r="M372">
            <v>0</v>
          </cell>
          <cell r="N372" t="str">
            <v>B1 - 0</v>
          </cell>
          <cell r="O372" t="str">
            <v>440-478-597-579-416-317-190-136-0</v>
          </cell>
          <cell r="P372" t="str">
            <v>B2 - 3153</v>
          </cell>
          <cell r="Q372">
            <v>3153</v>
          </cell>
        </row>
        <row r="373">
          <cell r="A373" t="str">
            <v>2010jun7266243144EC</v>
          </cell>
          <cell r="B373">
            <v>70</v>
          </cell>
          <cell r="C373">
            <v>2010</v>
          </cell>
          <cell r="D373" t="str">
            <v>jun</v>
          </cell>
          <cell r="E373" t="str">
            <v>726</v>
          </cell>
          <cell r="F373" t="str">
            <v>6243</v>
          </cell>
          <cell r="G373">
            <v>144</v>
          </cell>
          <cell r="I373" t="str">
            <v>EC</v>
          </cell>
          <cell r="J373" t="str">
            <v>0 - 16</v>
          </cell>
          <cell r="O373" t="str">
            <v>112-120-136-128-104-88-56-24-32</v>
          </cell>
          <cell r="P373" t="str">
            <v>EC - 800</v>
          </cell>
          <cell r="Q373">
            <v>800</v>
          </cell>
        </row>
        <row r="374">
          <cell r="A374" t="str">
            <v>2010jun7266243144EX</v>
          </cell>
          <cell r="B374">
            <v>70</v>
          </cell>
          <cell r="C374">
            <v>2010</v>
          </cell>
          <cell r="D374" t="str">
            <v>jun</v>
          </cell>
          <cell r="E374" t="str">
            <v>726</v>
          </cell>
          <cell r="F374" t="str">
            <v>6243</v>
          </cell>
          <cell r="G374">
            <v>144</v>
          </cell>
          <cell r="I374" t="str">
            <v>EX</v>
          </cell>
          <cell r="J374" t="str">
            <v>0 - 16</v>
          </cell>
          <cell r="K374">
            <v>8</v>
          </cell>
          <cell r="L374" t="str">
            <v>1-1-1-1-1-1-1-1-0-0</v>
          </cell>
          <cell r="M374">
            <v>6</v>
          </cell>
          <cell r="N374" t="str">
            <v>EX - 48</v>
          </cell>
          <cell r="O374" t="str">
            <v>SIZE 8</v>
          </cell>
          <cell r="P374">
            <v>2</v>
          </cell>
          <cell r="Q374">
            <v>50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26202"/>
    <pageSetUpPr fitToPage="1"/>
  </sheetPr>
  <dimension ref="A1:AM198"/>
  <sheetViews>
    <sheetView zoomScale="90" zoomScaleNormal="90" zoomScaleSheetLayoutView="80" workbookViewId="0">
      <pane ySplit="1" topLeftCell="A138" activePane="bottomLeft" state="frozen"/>
      <selection pane="bottomLeft" activeCell="J144" sqref="J144"/>
    </sheetView>
  </sheetViews>
  <sheetFormatPr defaultColWidth="9" defaultRowHeight="17.25" customHeight="1"/>
  <cols>
    <col min="1" max="1" width="15.7109375" style="1" customWidth="1"/>
    <col min="2" max="2" width="11.140625" style="1" customWidth="1"/>
    <col min="3" max="3" width="15.140625" style="1" customWidth="1"/>
    <col min="4" max="4" width="23.140625" style="28" customWidth="1"/>
    <col min="5" max="5" width="14.7109375" style="1" customWidth="1"/>
    <col min="6" max="6" width="9.140625" style="1" customWidth="1"/>
    <col min="7" max="7" width="16.28515625" style="16" customWidth="1"/>
    <col min="8" max="8" width="15.7109375" style="28" customWidth="1"/>
    <col min="9" max="16" width="9.140625" style="55" customWidth="1"/>
    <col min="17" max="17" width="11.42578125" style="1" customWidth="1"/>
    <col min="18" max="22" width="9.28515625" style="1" customWidth="1"/>
    <col min="23" max="23" width="13.28515625" style="1" customWidth="1"/>
    <col min="24" max="25" width="9.28515625" style="1" customWidth="1"/>
    <col min="26" max="27" width="9.28515625" style="15" customWidth="1"/>
    <col min="28" max="28" width="15.28515625" style="15" customWidth="1"/>
    <col min="29" max="29" width="20.7109375" style="1" customWidth="1"/>
    <col min="30" max="31" width="15.28515625" style="1" customWidth="1"/>
    <col min="32" max="32" width="25.85546875" style="1" customWidth="1"/>
    <col min="33" max="33" width="39.7109375" style="1" customWidth="1"/>
    <col min="34" max="34" width="21.42578125" style="1" customWidth="1"/>
    <col min="35" max="35" width="19.28515625" style="1" customWidth="1"/>
    <col min="36" max="36" width="28.28515625" style="1" customWidth="1"/>
    <col min="37" max="37" width="10.7109375" style="1" customWidth="1"/>
    <col min="38" max="16384" width="9" style="1"/>
  </cols>
  <sheetData>
    <row r="1" spans="1:38" ht="21.75" customHeight="1">
      <c r="A1" s="31" t="s">
        <v>59</v>
      </c>
      <c r="B1" s="31" t="s">
        <v>6</v>
      </c>
      <c r="C1" s="31" t="s">
        <v>61</v>
      </c>
      <c r="D1" s="31" t="s">
        <v>47</v>
      </c>
      <c r="E1" s="42" t="s">
        <v>66</v>
      </c>
      <c r="F1" s="31" t="s">
        <v>4</v>
      </c>
      <c r="G1" s="32" t="s">
        <v>60</v>
      </c>
      <c r="H1" s="33" t="s">
        <v>5</v>
      </c>
      <c r="I1" s="34" t="s">
        <v>33</v>
      </c>
      <c r="J1" s="31" t="s">
        <v>32</v>
      </c>
      <c r="K1" s="34" t="s">
        <v>63</v>
      </c>
      <c r="L1" s="34" t="s">
        <v>64</v>
      </c>
      <c r="M1" s="34" t="s">
        <v>65</v>
      </c>
      <c r="N1" s="34" t="s">
        <v>34</v>
      </c>
      <c r="O1" s="34" t="s">
        <v>35</v>
      </c>
      <c r="P1" s="31" t="s">
        <v>36</v>
      </c>
      <c r="Q1" s="35" t="s">
        <v>12</v>
      </c>
      <c r="R1" s="36" t="s">
        <v>0</v>
      </c>
      <c r="S1" s="36" t="s">
        <v>7</v>
      </c>
      <c r="T1" s="36" t="s">
        <v>23</v>
      </c>
      <c r="U1" s="31" t="s">
        <v>8</v>
      </c>
      <c r="V1" s="36" t="s">
        <v>9</v>
      </c>
      <c r="W1" s="31" t="s">
        <v>1</v>
      </c>
      <c r="X1" s="36" t="s">
        <v>28</v>
      </c>
      <c r="Y1" s="31" t="s">
        <v>52</v>
      </c>
      <c r="Z1" s="37" t="s">
        <v>10</v>
      </c>
      <c r="AA1" s="37" t="s">
        <v>45</v>
      </c>
      <c r="AB1" s="37" t="s">
        <v>192</v>
      </c>
      <c r="AC1" s="38" t="s">
        <v>11</v>
      </c>
      <c r="AD1" s="38" t="s">
        <v>2</v>
      </c>
      <c r="AE1" s="38" t="s">
        <v>82</v>
      </c>
      <c r="AF1" s="39" t="s">
        <v>3</v>
      </c>
      <c r="AG1" s="36" t="s">
        <v>53</v>
      </c>
      <c r="AH1" s="40" t="s">
        <v>54</v>
      </c>
      <c r="AI1" s="40" t="s">
        <v>75</v>
      </c>
      <c r="AJ1" s="40"/>
      <c r="AK1" s="41"/>
    </row>
    <row r="2" spans="1:38" ht="17.25" customHeight="1">
      <c r="A2" s="2" t="s">
        <v>29</v>
      </c>
      <c r="B2" s="2" t="s">
        <v>13</v>
      </c>
      <c r="C2" s="2" t="s">
        <v>30</v>
      </c>
      <c r="D2" s="26" t="s">
        <v>48</v>
      </c>
      <c r="E2" s="153" t="s">
        <v>67</v>
      </c>
      <c r="F2" s="153">
        <v>3000</v>
      </c>
      <c r="G2" s="153" t="s">
        <v>62</v>
      </c>
      <c r="H2" s="29" t="s">
        <v>17</v>
      </c>
      <c r="I2" s="52">
        <v>0</v>
      </c>
      <c r="J2" s="52">
        <v>0</v>
      </c>
      <c r="K2" s="52">
        <v>10000</v>
      </c>
      <c r="L2" s="52">
        <v>10000</v>
      </c>
      <c r="M2" s="52">
        <v>6667</v>
      </c>
      <c r="N2" s="52">
        <v>3333</v>
      </c>
      <c r="O2" s="52">
        <v>0</v>
      </c>
      <c r="P2" s="52">
        <v>0</v>
      </c>
      <c r="Q2" s="18">
        <f t="shared" ref="Q2:Q46" si="0">SUM(I2:P2)</f>
        <v>30000</v>
      </c>
      <c r="R2" s="152" t="s">
        <v>201</v>
      </c>
      <c r="S2" s="152"/>
      <c r="T2" s="152"/>
      <c r="U2" s="153"/>
      <c r="V2" s="152"/>
      <c r="W2" s="5"/>
      <c r="X2" s="17"/>
      <c r="Y2" s="17"/>
      <c r="Z2" s="11"/>
      <c r="AA2" s="11">
        <v>1.1100000000000001</v>
      </c>
      <c r="AB2" s="11">
        <f t="shared" ref="AB2:AB9" si="1">Q2*AA2</f>
        <v>33300</v>
      </c>
      <c r="AC2" s="5"/>
      <c r="AD2" s="5"/>
      <c r="AE2" s="5"/>
      <c r="AF2" s="4"/>
      <c r="AG2" s="5"/>
      <c r="AH2" s="2"/>
      <c r="AI2" s="6"/>
      <c r="AJ2" s="6"/>
      <c r="AK2" s="7"/>
      <c r="AL2" s="8"/>
    </row>
    <row r="3" spans="1:38" ht="17.25" customHeight="1">
      <c r="A3" s="2" t="s">
        <v>29</v>
      </c>
      <c r="B3" s="2" t="s">
        <v>13</v>
      </c>
      <c r="C3" s="2" t="s">
        <v>30</v>
      </c>
      <c r="D3" s="26" t="s">
        <v>48</v>
      </c>
      <c r="E3" s="153" t="s">
        <v>67</v>
      </c>
      <c r="F3" s="153">
        <v>3000</v>
      </c>
      <c r="G3" s="153" t="s">
        <v>62</v>
      </c>
      <c r="H3" s="139" t="s">
        <v>38</v>
      </c>
      <c r="I3" s="52">
        <v>0</v>
      </c>
      <c r="J3" s="52">
        <v>0</v>
      </c>
      <c r="K3" s="52">
        <v>4000</v>
      </c>
      <c r="L3" s="52">
        <v>4000</v>
      </c>
      <c r="M3" s="52">
        <v>2667</v>
      </c>
      <c r="N3" s="52">
        <v>1333</v>
      </c>
      <c r="O3" s="52">
        <v>0</v>
      </c>
      <c r="P3" s="52">
        <v>0</v>
      </c>
      <c r="Q3" s="18">
        <f t="shared" si="0"/>
        <v>12000</v>
      </c>
      <c r="R3" s="204"/>
      <c r="S3" s="152"/>
      <c r="T3" s="152"/>
      <c r="U3" s="153"/>
      <c r="V3" s="152"/>
      <c r="W3" s="5"/>
      <c r="X3" s="17"/>
      <c r="Y3" s="17"/>
      <c r="Z3" s="11"/>
      <c r="AA3" s="11">
        <v>1.1100000000000001</v>
      </c>
      <c r="AB3" s="11">
        <f t="shared" si="1"/>
        <v>13320.000000000002</v>
      </c>
      <c r="AC3" s="5"/>
      <c r="AD3" s="5"/>
      <c r="AE3" s="5"/>
      <c r="AF3" s="4"/>
      <c r="AG3" s="5"/>
      <c r="AH3" s="2"/>
      <c r="AI3" s="6"/>
      <c r="AJ3" s="6"/>
      <c r="AK3" s="7"/>
      <c r="AL3" s="8"/>
    </row>
    <row r="4" spans="1:38" ht="17.25" customHeight="1">
      <c r="A4" s="2" t="s">
        <v>29</v>
      </c>
      <c r="B4" s="2" t="s">
        <v>13</v>
      </c>
      <c r="C4" s="2" t="s">
        <v>30</v>
      </c>
      <c r="D4" s="26" t="s">
        <v>48</v>
      </c>
      <c r="E4" s="153" t="s">
        <v>67</v>
      </c>
      <c r="F4" s="153">
        <v>3000</v>
      </c>
      <c r="G4" s="153" t="s">
        <v>62</v>
      </c>
      <c r="H4" s="29" t="s">
        <v>15</v>
      </c>
      <c r="I4" s="52">
        <v>0</v>
      </c>
      <c r="J4" s="52">
        <v>0</v>
      </c>
      <c r="K4" s="52">
        <v>4000</v>
      </c>
      <c r="L4" s="52">
        <v>4000</v>
      </c>
      <c r="M4" s="52">
        <v>2667</v>
      </c>
      <c r="N4" s="52">
        <v>1333</v>
      </c>
      <c r="O4" s="52">
        <v>0</v>
      </c>
      <c r="P4" s="52">
        <v>0</v>
      </c>
      <c r="Q4" s="18">
        <f t="shared" si="0"/>
        <v>12000</v>
      </c>
      <c r="R4" s="204" t="s">
        <v>201</v>
      </c>
      <c r="S4" s="152"/>
      <c r="T4" s="152"/>
      <c r="U4" s="153"/>
      <c r="V4" s="152"/>
      <c r="W4" s="5"/>
      <c r="X4" s="17"/>
      <c r="Y4" s="17"/>
      <c r="Z4" s="11"/>
      <c r="AA4" s="11">
        <v>1.1100000000000001</v>
      </c>
      <c r="AB4" s="11">
        <f t="shared" si="1"/>
        <v>13320.000000000002</v>
      </c>
      <c r="AC4" s="5"/>
      <c r="AD4" s="5"/>
      <c r="AE4" s="5"/>
      <c r="AF4" s="4"/>
      <c r="AG4" s="5"/>
      <c r="AH4" s="2"/>
      <c r="AI4" s="6"/>
      <c r="AJ4" s="6"/>
      <c r="AK4" s="7"/>
      <c r="AL4" s="8"/>
    </row>
    <row r="5" spans="1:38" ht="17.25" customHeight="1">
      <c r="A5" s="2" t="s">
        <v>29</v>
      </c>
      <c r="B5" s="2" t="s">
        <v>13</v>
      </c>
      <c r="C5" s="2" t="s">
        <v>30</v>
      </c>
      <c r="D5" s="26" t="s">
        <v>48</v>
      </c>
      <c r="E5" s="153" t="s">
        <v>67</v>
      </c>
      <c r="F5" s="153">
        <v>3000</v>
      </c>
      <c r="G5" s="153" t="s">
        <v>62</v>
      </c>
      <c r="H5" s="29" t="s">
        <v>16</v>
      </c>
      <c r="I5" s="52">
        <v>0</v>
      </c>
      <c r="J5" s="52">
        <v>0</v>
      </c>
      <c r="K5" s="52">
        <v>2000</v>
      </c>
      <c r="L5" s="52">
        <v>2000</v>
      </c>
      <c r="M5" s="52">
        <v>1333</v>
      </c>
      <c r="N5" s="52">
        <v>667</v>
      </c>
      <c r="O5" s="52">
        <v>0</v>
      </c>
      <c r="P5" s="52">
        <v>0</v>
      </c>
      <c r="Q5" s="18">
        <f t="shared" si="0"/>
        <v>6000</v>
      </c>
      <c r="R5" s="204" t="s">
        <v>201</v>
      </c>
      <c r="S5" s="152"/>
      <c r="T5" s="152"/>
      <c r="U5" s="153"/>
      <c r="V5" s="152"/>
      <c r="W5" s="5"/>
      <c r="X5" s="17"/>
      <c r="Y5" s="17"/>
      <c r="Z5" s="11"/>
      <c r="AA5" s="11">
        <v>1.1100000000000001</v>
      </c>
      <c r="AB5" s="11">
        <f t="shared" si="1"/>
        <v>6660.0000000000009</v>
      </c>
      <c r="AC5" s="5"/>
      <c r="AD5" s="5"/>
      <c r="AE5" s="5"/>
      <c r="AF5" s="4"/>
      <c r="AG5" s="5"/>
      <c r="AH5" s="2"/>
      <c r="AI5" s="6"/>
      <c r="AJ5" s="6"/>
      <c r="AK5" s="7"/>
      <c r="AL5" s="8"/>
    </row>
    <row r="6" spans="1:38" ht="17.25" customHeight="1">
      <c r="A6" s="2" t="s">
        <v>29</v>
      </c>
      <c r="B6" s="2" t="s">
        <v>13</v>
      </c>
      <c r="C6" s="2" t="s">
        <v>30</v>
      </c>
      <c r="D6" s="26" t="s">
        <v>49</v>
      </c>
      <c r="E6" s="153" t="s">
        <v>68</v>
      </c>
      <c r="F6" s="153">
        <v>4000</v>
      </c>
      <c r="G6" s="153" t="s">
        <v>62</v>
      </c>
      <c r="H6" s="29" t="s">
        <v>17</v>
      </c>
      <c r="I6" s="52">
        <v>0</v>
      </c>
      <c r="J6" s="52">
        <v>0</v>
      </c>
      <c r="K6" s="52">
        <v>4000</v>
      </c>
      <c r="L6" s="52">
        <v>8000</v>
      </c>
      <c r="M6" s="52">
        <v>8000</v>
      </c>
      <c r="N6" s="52">
        <v>0</v>
      </c>
      <c r="O6" s="52">
        <v>0</v>
      </c>
      <c r="P6" s="52">
        <v>0</v>
      </c>
      <c r="Q6" s="18">
        <f t="shared" si="0"/>
        <v>20000</v>
      </c>
      <c r="R6" s="204" t="s">
        <v>201</v>
      </c>
      <c r="S6" s="152"/>
      <c r="T6" s="152"/>
      <c r="U6" s="153"/>
      <c r="V6" s="152"/>
      <c r="W6" s="5"/>
      <c r="X6" s="17"/>
      <c r="Y6" s="17"/>
      <c r="Z6" s="11"/>
      <c r="AA6" s="11">
        <v>0.96</v>
      </c>
      <c r="AB6" s="11">
        <f t="shared" si="1"/>
        <v>19200</v>
      </c>
      <c r="AC6" s="5"/>
      <c r="AD6" s="5"/>
      <c r="AE6" s="5"/>
      <c r="AF6" s="4"/>
      <c r="AG6" s="5"/>
      <c r="AH6" s="2"/>
      <c r="AI6" s="6"/>
      <c r="AJ6" s="6"/>
      <c r="AK6" s="7"/>
      <c r="AL6" s="8"/>
    </row>
    <row r="7" spans="1:38" ht="17.25" customHeight="1">
      <c r="A7" s="2" t="s">
        <v>29</v>
      </c>
      <c r="B7" s="2" t="s">
        <v>13</v>
      </c>
      <c r="C7" s="2" t="s">
        <v>30</v>
      </c>
      <c r="D7" s="26" t="s">
        <v>49</v>
      </c>
      <c r="E7" s="153" t="s">
        <v>68</v>
      </c>
      <c r="F7" s="153">
        <v>4000</v>
      </c>
      <c r="G7" s="153" t="s">
        <v>62</v>
      </c>
      <c r="H7" s="139" t="s">
        <v>38</v>
      </c>
      <c r="I7" s="52">
        <v>0</v>
      </c>
      <c r="J7" s="52">
        <v>0</v>
      </c>
      <c r="K7" s="52">
        <v>1600</v>
      </c>
      <c r="L7" s="52">
        <v>3200</v>
      </c>
      <c r="M7" s="52">
        <v>3200</v>
      </c>
      <c r="N7" s="52">
        <v>0</v>
      </c>
      <c r="O7" s="52">
        <v>0</v>
      </c>
      <c r="P7" s="52">
        <v>0</v>
      </c>
      <c r="Q7" s="18">
        <f t="shared" si="0"/>
        <v>8000</v>
      </c>
      <c r="R7" s="204"/>
      <c r="S7" s="152"/>
      <c r="T7" s="152"/>
      <c r="U7" s="153"/>
      <c r="V7" s="152"/>
      <c r="W7" s="5"/>
      <c r="X7" s="17"/>
      <c r="Y7" s="17"/>
      <c r="Z7" s="11"/>
      <c r="AA7" s="11">
        <v>0.96</v>
      </c>
      <c r="AB7" s="11">
        <f t="shared" si="1"/>
        <v>7680</v>
      </c>
      <c r="AC7" s="5"/>
      <c r="AD7" s="5"/>
      <c r="AE7" s="5"/>
      <c r="AF7" s="4"/>
      <c r="AG7" s="5"/>
      <c r="AH7" s="2"/>
      <c r="AI7" s="6"/>
      <c r="AJ7" s="6"/>
      <c r="AK7" s="7"/>
      <c r="AL7" s="8"/>
    </row>
    <row r="8" spans="1:38" ht="17.25" customHeight="1">
      <c r="A8" s="2" t="s">
        <v>29</v>
      </c>
      <c r="B8" s="2" t="s">
        <v>13</v>
      </c>
      <c r="C8" s="2" t="s">
        <v>30</v>
      </c>
      <c r="D8" s="26" t="s">
        <v>49</v>
      </c>
      <c r="E8" s="153" t="s">
        <v>68</v>
      </c>
      <c r="F8" s="153">
        <v>4000</v>
      </c>
      <c r="G8" s="153" t="s">
        <v>62</v>
      </c>
      <c r="H8" s="29" t="s">
        <v>15</v>
      </c>
      <c r="I8" s="52">
        <v>0</v>
      </c>
      <c r="J8" s="52">
        <v>0</v>
      </c>
      <c r="K8" s="52">
        <v>1600</v>
      </c>
      <c r="L8" s="52">
        <v>3200</v>
      </c>
      <c r="M8" s="52">
        <v>3200</v>
      </c>
      <c r="N8" s="52">
        <v>0</v>
      </c>
      <c r="O8" s="52">
        <v>0</v>
      </c>
      <c r="P8" s="52">
        <v>0</v>
      </c>
      <c r="Q8" s="18">
        <f t="shared" si="0"/>
        <v>8000</v>
      </c>
      <c r="R8" s="204" t="s">
        <v>201</v>
      </c>
      <c r="S8" s="152"/>
      <c r="T8" s="152"/>
      <c r="U8" s="153"/>
      <c r="V8" s="152"/>
      <c r="W8" s="5"/>
      <c r="X8" s="17"/>
      <c r="Y8" s="17"/>
      <c r="Z8" s="11"/>
      <c r="AA8" s="11">
        <v>0.96</v>
      </c>
      <c r="AB8" s="11">
        <f t="shared" si="1"/>
        <v>7680</v>
      </c>
      <c r="AC8" s="5"/>
      <c r="AD8" s="5"/>
      <c r="AE8" s="5"/>
      <c r="AF8" s="4"/>
      <c r="AG8" s="5"/>
      <c r="AH8" s="2"/>
      <c r="AI8" s="6"/>
      <c r="AJ8" s="6"/>
      <c r="AK8" s="7"/>
      <c r="AL8" s="8"/>
    </row>
    <row r="9" spans="1:38" ht="17.25" customHeight="1">
      <c r="A9" s="2" t="s">
        <v>29</v>
      </c>
      <c r="B9" s="2" t="s">
        <v>13</v>
      </c>
      <c r="C9" s="2" t="s">
        <v>30</v>
      </c>
      <c r="D9" s="26" t="s">
        <v>49</v>
      </c>
      <c r="E9" s="153" t="s">
        <v>68</v>
      </c>
      <c r="F9" s="153">
        <v>4000</v>
      </c>
      <c r="G9" s="153" t="s">
        <v>62</v>
      </c>
      <c r="H9" s="29" t="s">
        <v>16</v>
      </c>
      <c r="I9" s="52">
        <v>0</v>
      </c>
      <c r="J9" s="52">
        <v>0</v>
      </c>
      <c r="K9" s="52">
        <v>800</v>
      </c>
      <c r="L9" s="52">
        <v>1600</v>
      </c>
      <c r="M9" s="52">
        <v>1600</v>
      </c>
      <c r="N9" s="52">
        <v>0</v>
      </c>
      <c r="O9" s="52">
        <v>0</v>
      </c>
      <c r="P9" s="52">
        <v>0</v>
      </c>
      <c r="Q9" s="18">
        <f t="shared" si="0"/>
        <v>4000</v>
      </c>
      <c r="R9" s="204" t="s">
        <v>201</v>
      </c>
      <c r="S9" s="152"/>
      <c r="T9" s="152"/>
      <c r="U9" s="153"/>
      <c r="V9" s="152"/>
      <c r="W9" s="5"/>
      <c r="X9" s="17"/>
      <c r="Y9" s="17"/>
      <c r="Z9" s="11"/>
      <c r="AA9" s="11">
        <v>0.96</v>
      </c>
      <c r="AB9" s="11">
        <f t="shared" si="1"/>
        <v>3840</v>
      </c>
      <c r="AC9" s="5"/>
      <c r="AD9" s="5"/>
      <c r="AE9" s="5"/>
      <c r="AF9" s="4"/>
      <c r="AG9" s="5"/>
      <c r="AH9" s="2"/>
      <c r="AI9" s="6"/>
      <c r="AJ9" s="6"/>
      <c r="AK9" s="7"/>
      <c r="AL9" s="8"/>
    </row>
    <row r="10" spans="1:38" ht="17.25" customHeight="1">
      <c r="A10" s="2" t="s">
        <v>29</v>
      </c>
      <c r="B10" s="2" t="s">
        <v>13</v>
      </c>
      <c r="C10" s="2" t="s">
        <v>30</v>
      </c>
      <c r="D10" s="26" t="s">
        <v>48</v>
      </c>
      <c r="E10" s="153" t="s">
        <v>67</v>
      </c>
      <c r="F10" s="153">
        <v>3000</v>
      </c>
      <c r="G10" s="153" t="s">
        <v>106</v>
      </c>
      <c r="H10" s="29" t="s">
        <v>17</v>
      </c>
      <c r="I10" s="52">
        <v>0</v>
      </c>
      <c r="J10" s="52">
        <v>0</v>
      </c>
      <c r="K10" s="52">
        <v>10000</v>
      </c>
      <c r="L10" s="52">
        <v>10000</v>
      </c>
      <c r="M10" s="52">
        <v>6667</v>
      </c>
      <c r="N10" s="52">
        <v>3333</v>
      </c>
      <c r="O10" s="52">
        <v>0</v>
      </c>
      <c r="P10" s="52">
        <v>0</v>
      </c>
      <c r="Q10" s="18">
        <f t="shared" si="0"/>
        <v>30000</v>
      </c>
      <c r="R10" s="152" t="s">
        <v>202</v>
      </c>
      <c r="S10" s="152"/>
      <c r="T10" s="152"/>
      <c r="U10" s="153"/>
      <c r="V10" s="152"/>
      <c r="W10" s="5"/>
      <c r="X10" s="17"/>
      <c r="Y10" s="17"/>
      <c r="Z10" s="11"/>
      <c r="AA10" s="11">
        <v>1.1100000000000001</v>
      </c>
      <c r="AB10" s="11">
        <f t="shared" ref="AB10:AB17" si="2">Q10*AA10</f>
        <v>33300</v>
      </c>
      <c r="AC10" s="5"/>
      <c r="AD10" s="5"/>
      <c r="AE10" s="5"/>
      <c r="AF10" s="4"/>
      <c r="AG10" s="5"/>
      <c r="AH10" s="2"/>
      <c r="AI10" s="6"/>
      <c r="AJ10" s="6"/>
      <c r="AK10" s="7"/>
      <c r="AL10" s="8"/>
    </row>
    <row r="11" spans="1:38" ht="17.25" customHeight="1">
      <c r="A11" s="2" t="s">
        <v>29</v>
      </c>
      <c r="B11" s="2" t="s">
        <v>13</v>
      </c>
      <c r="C11" s="2" t="s">
        <v>30</v>
      </c>
      <c r="D11" s="26" t="s">
        <v>48</v>
      </c>
      <c r="E11" s="153" t="s">
        <v>67</v>
      </c>
      <c r="F11" s="153">
        <v>3000</v>
      </c>
      <c r="G11" s="153" t="s">
        <v>106</v>
      </c>
      <c r="H11" s="139" t="s">
        <v>38</v>
      </c>
      <c r="I11" s="52">
        <v>0</v>
      </c>
      <c r="J11" s="52">
        <v>0</v>
      </c>
      <c r="K11" s="52">
        <v>4000</v>
      </c>
      <c r="L11" s="52">
        <v>4000</v>
      </c>
      <c r="M11" s="52">
        <v>2667</v>
      </c>
      <c r="N11" s="52">
        <v>1333</v>
      </c>
      <c r="O11" s="52">
        <v>0</v>
      </c>
      <c r="P11" s="52">
        <v>0</v>
      </c>
      <c r="Q11" s="18">
        <f t="shared" si="0"/>
        <v>12000</v>
      </c>
      <c r="R11" s="204"/>
      <c r="S11" s="152"/>
      <c r="T11" s="152"/>
      <c r="U11" s="153"/>
      <c r="V11" s="152"/>
      <c r="W11" s="5"/>
      <c r="X11" s="17"/>
      <c r="Y11" s="17"/>
      <c r="Z11" s="11"/>
      <c r="AA11" s="11">
        <v>1.1100000000000001</v>
      </c>
      <c r="AB11" s="11">
        <f t="shared" si="2"/>
        <v>13320.000000000002</v>
      </c>
      <c r="AC11" s="5"/>
      <c r="AD11" s="5"/>
      <c r="AE11" s="5"/>
      <c r="AF11" s="4"/>
      <c r="AG11" s="5"/>
      <c r="AH11" s="2"/>
      <c r="AI11" s="6"/>
      <c r="AJ11" s="6"/>
      <c r="AK11" s="7"/>
      <c r="AL11" s="8"/>
    </row>
    <row r="12" spans="1:38" ht="17.25" customHeight="1">
      <c r="A12" s="2" t="s">
        <v>29</v>
      </c>
      <c r="B12" s="2" t="s">
        <v>13</v>
      </c>
      <c r="C12" s="2" t="s">
        <v>30</v>
      </c>
      <c r="D12" s="26" t="s">
        <v>48</v>
      </c>
      <c r="E12" s="153" t="s">
        <v>67</v>
      </c>
      <c r="F12" s="153">
        <v>3000</v>
      </c>
      <c r="G12" s="153" t="s">
        <v>106</v>
      </c>
      <c r="H12" s="29" t="s">
        <v>15</v>
      </c>
      <c r="I12" s="52">
        <v>0</v>
      </c>
      <c r="J12" s="52">
        <v>0</v>
      </c>
      <c r="K12" s="52">
        <v>4000</v>
      </c>
      <c r="L12" s="52">
        <v>4000</v>
      </c>
      <c r="M12" s="52">
        <v>2667</v>
      </c>
      <c r="N12" s="52">
        <v>1333</v>
      </c>
      <c r="O12" s="52">
        <v>0</v>
      </c>
      <c r="P12" s="52">
        <v>0</v>
      </c>
      <c r="Q12" s="18">
        <f t="shared" si="0"/>
        <v>12000</v>
      </c>
      <c r="R12" s="204" t="s">
        <v>202</v>
      </c>
      <c r="S12" s="152"/>
      <c r="T12" s="152"/>
      <c r="U12" s="153"/>
      <c r="V12" s="152"/>
      <c r="W12" s="5"/>
      <c r="X12" s="17"/>
      <c r="Y12" s="17"/>
      <c r="Z12" s="11"/>
      <c r="AA12" s="11">
        <v>1.1100000000000001</v>
      </c>
      <c r="AB12" s="11">
        <f t="shared" si="2"/>
        <v>13320.000000000002</v>
      </c>
      <c r="AC12" s="5"/>
      <c r="AD12" s="5"/>
      <c r="AE12" s="5"/>
      <c r="AF12" s="4"/>
      <c r="AG12" s="5"/>
      <c r="AH12" s="2"/>
      <c r="AI12" s="6"/>
      <c r="AJ12" s="6"/>
      <c r="AK12" s="7"/>
      <c r="AL12" s="8"/>
    </row>
    <row r="13" spans="1:38" ht="17.25" customHeight="1">
      <c r="A13" s="2" t="s">
        <v>29</v>
      </c>
      <c r="B13" s="2" t="s">
        <v>13</v>
      </c>
      <c r="C13" s="2" t="s">
        <v>30</v>
      </c>
      <c r="D13" s="26" t="s">
        <v>48</v>
      </c>
      <c r="E13" s="153" t="s">
        <v>67</v>
      </c>
      <c r="F13" s="153">
        <v>3000</v>
      </c>
      <c r="G13" s="153" t="s">
        <v>106</v>
      </c>
      <c r="H13" s="29" t="s">
        <v>16</v>
      </c>
      <c r="I13" s="52">
        <v>0</v>
      </c>
      <c r="J13" s="52">
        <v>0</v>
      </c>
      <c r="K13" s="52">
        <v>2000</v>
      </c>
      <c r="L13" s="52">
        <v>2000</v>
      </c>
      <c r="M13" s="52">
        <v>1333</v>
      </c>
      <c r="N13" s="52">
        <v>667</v>
      </c>
      <c r="O13" s="52">
        <v>0</v>
      </c>
      <c r="P13" s="52">
        <v>0</v>
      </c>
      <c r="Q13" s="18">
        <f t="shared" si="0"/>
        <v>6000</v>
      </c>
      <c r="R13" s="204" t="s">
        <v>202</v>
      </c>
      <c r="S13" s="152"/>
      <c r="T13" s="152"/>
      <c r="U13" s="153"/>
      <c r="V13" s="152"/>
      <c r="W13" s="5"/>
      <c r="X13" s="17"/>
      <c r="Y13" s="17"/>
      <c r="Z13" s="11"/>
      <c r="AA13" s="11">
        <v>1.1100000000000001</v>
      </c>
      <c r="AB13" s="11">
        <f t="shared" si="2"/>
        <v>6660.0000000000009</v>
      </c>
      <c r="AC13" s="5"/>
      <c r="AD13" s="5"/>
      <c r="AE13" s="5"/>
      <c r="AF13" s="4"/>
      <c r="AG13" s="5"/>
      <c r="AH13" s="2"/>
      <c r="AI13" s="6"/>
      <c r="AJ13" s="6"/>
      <c r="AK13" s="7"/>
      <c r="AL13" s="8"/>
    </row>
    <row r="14" spans="1:38" ht="17.25" customHeight="1">
      <c r="A14" s="2" t="s">
        <v>29</v>
      </c>
      <c r="B14" s="2" t="s">
        <v>13</v>
      </c>
      <c r="C14" s="2" t="s">
        <v>30</v>
      </c>
      <c r="D14" s="26" t="s">
        <v>49</v>
      </c>
      <c r="E14" s="153" t="s">
        <v>68</v>
      </c>
      <c r="F14" s="153">
        <v>4000</v>
      </c>
      <c r="G14" s="153" t="s">
        <v>106</v>
      </c>
      <c r="H14" s="29" t="s">
        <v>17</v>
      </c>
      <c r="I14" s="52">
        <v>0</v>
      </c>
      <c r="J14" s="52">
        <v>0</v>
      </c>
      <c r="K14" s="52">
        <v>4000</v>
      </c>
      <c r="L14" s="52">
        <v>8000</v>
      </c>
      <c r="M14" s="52">
        <v>8000</v>
      </c>
      <c r="N14" s="52">
        <v>0</v>
      </c>
      <c r="O14" s="52">
        <v>0</v>
      </c>
      <c r="P14" s="52">
        <v>0</v>
      </c>
      <c r="Q14" s="18">
        <f t="shared" si="0"/>
        <v>20000</v>
      </c>
      <c r="R14" s="204" t="s">
        <v>202</v>
      </c>
      <c r="S14" s="152"/>
      <c r="T14" s="152"/>
      <c r="U14" s="153"/>
      <c r="V14" s="152"/>
      <c r="W14" s="5"/>
      <c r="X14" s="17"/>
      <c r="Y14" s="17"/>
      <c r="Z14" s="11"/>
      <c r="AA14" s="11">
        <v>0.96</v>
      </c>
      <c r="AB14" s="11">
        <f t="shared" si="2"/>
        <v>19200</v>
      </c>
      <c r="AC14" s="5"/>
      <c r="AD14" s="5"/>
      <c r="AE14" s="5"/>
      <c r="AF14" s="4"/>
      <c r="AG14" s="5"/>
      <c r="AH14" s="2"/>
      <c r="AI14" s="6"/>
      <c r="AJ14" s="6"/>
      <c r="AK14" s="7"/>
      <c r="AL14" s="8"/>
    </row>
    <row r="15" spans="1:38" ht="17.25" customHeight="1">
      <c r="A15" s="2" t="s">
        <v>29</v>
      </c>
      <c r="B15" s="2" t="s">
        <v>13</v>
      </c>
      <c r="C15" s="2" t="s">
        <v>30</v>
      </c>
      <c r="D15" s="26" t="s">
        <v>49</v>
      </c>
      <c r="E15" s="153" t="s">
        <v>68</v>
      </c>
      <c r="F15" s="153">
        <v>4000</v>
      </c>
      <c r="G15" s="153" t="s">
        <v>106</v>
      </c>
      <c r="H15" s="139" t="s">
        <v>38</v>
      </c>
      <c r="I15" s="52">
        <v>0</v>
      </c>
      <c r="J15" s="52">
        <v>0</v>
      </c>
      <c r="K15" s="52">
        <v>1600</v>
      </c>
      <c r="L15" s="52">
        <v>3200</v>
      </c>
      <c r="M15" s="52">
        <v>3200</v>
      </c>
      <c r="N15" s="52">
        <v>0</v>
      </c>
      <c r="O15" s="52">
        <v>0</v>
      </c>
      <c r="P15" s="52">
        <v>0</v>
      </c>
      <c r="Q15" s="18">
        <f t="shared" si="0"/>
        <v>8000</v>
      </c>
      <c r="R15" s="204"/>
      <c r="S15" s="152"/>
      <c r="T15" s="152"/>
      <c r="U15" s="153"/>
      <c r="V15" s="152"/>
      <c r="W15" s="5"/>
      <c r="X15" s="17"/>
      <c r="Y15" s="17"/>
      <c r="Z15" s="11"/>
      <c r="AA15" s="11">
        <v>0.96</v>
      </c>
      <c r="AB15" s="11">
        <f t="shared" si="2"/>
        <v>7680</v>
      </c>
      <c r="AC15" s="5"/>
      <c r="AD15" s="5"/>
      <c r="AE15" s="5"/>
      <c r="AF15" s="4"/>
      <c r="AG15" s="5"/>
      <c r="AH15" s="2"/>
      <c r="AI15" s="6"/>
      <c r="AJ15" s="6"/>
      <c r="AK15" s="7"/>
      <c r="AL15" s="8"/>
    </row>
    <row r="16" spans="1:38" ht="17.25" customHeight="1">
      <c r="A16" s="2" t="s">
        <v>29</v>
      </c>
      <c r="B16" s="2" t="s">
        <v>13</v>
      </c>
      <c r="C16" s="2" t="s">
        <v>30</v>
      </c>
      <c r="D16" s="26" t="s">
        <v>49</v>
      </c>
      <c r="E16" s="153" t="s">
        <v>68</v>
      </c>
      <c r="F16" s="153">
        <v>4000</v>
      </c>
      <c r="G16" s="153" t="s">
        <v>106</v>
      </c>
      <c r="H16" s="29" t="s">
        <v>15</v>
      </c>
      <c r="I16" s="52">
        <v>0</v>
      </c>
      <c r="J16" s="52">
        <v>0</v>
      </c>
      <c r="K16" s="52">
        <v>1600</v>
      </c>
      <c r="L16" s="52">
        <v>3200</v>
      </c>
      <c r="M16" s="52">
        <v>3200</v>
      </c>
      <c r="N16" s="52">
        <v>0</v>
      </c>
      <c r="O16" s="52">
        <v>0</v>
      </c>
      <c r="P16" s="52">
        <v>0</v>
      </c>
      <c r="Q16" s="18">
        <f t="shared" si="0"/>
        <v>8000</v>
      </c>
      <c r="R16" s="204" t="s">
        <v>202</v>
      </c>
      <c r="S16" s="152"/>
      <c r="T16" s="152"/>
      <c r="U16" s="153"/>
      <c r="V16" s="152"/>
      <c r="W16" s="5"/>
      <c r="X16" s="17"/>
      <c r="Y16" s="17"/>
      <c r="Z16" s="11"/>
      <c r="AA16" s="11">
        <v>0.96</v>
      </c>
      <c r="AB16" s="11">
        <f t="shared" si="2"/>
        <v>7680</v>
      </c>
      <c r="AC16" s="5"/>
      <c r="AD16" s="5"/>
      <c r="AE16" s="5"/>
      <c r="AF16" s="4"/>
      <c r="AG16" s="5"/>
      <c r="AH16" s="2"/>
      <c r="AI16" s="6"/>
      <c r="AJ16" s="6"/>
      <c r="AK16" s="7"/>
      <c r="AL16" s="8"/>
    </row>
    <row r="17" spans="1:38" ht="17.25" customHeight="1">
      <c r="A17" s="2" t="s">
        <v>29</v>
      </c>
      <c r="B17" s="2" t="s">
        <v>13</v>
      </c>
      <c r="C17" s="2" t="s">
        <v>30</v>
      </c>
      <c r="D17" s="26" t="s">
        <v>49</v>
      </c>
      <c r="E17" s="153" t="s">
        <v>68</v>
      </c>
      <c r="F17" s="153">
        <v>4000</v>
      </c>
      <c r="G17" s="153" t="s">
        <v>106</v>
      </c>
      <c r="H17" s="29" t="s">
        <v>16</v>
      </c>
      <c r="I17" s="52">
        <v>0</v>
      </c>
      <c r="J17" s="52">
        <v>0</v>
      </c>
      <c r="K17" s="52">
        <v>800</v>
      </c>
      <c r="L17" s="52">
        <v>1600</v>
      </c>
      <c r="M17" s="52">
        <v>1600</v>
      </c>
      <c r="N17" s="52">
        <v>0</v>
      </c>
      <c r="O17" s="52">
        <v>0</v>
      </c>
      <c r="P17" s="52">
        <v>0</v>
      </c>
      <c r="Q17" s="18">
        <f t="shared" si="0"/>
        <v>4000</v>
      </c>
      <c r="R17" s="204" t="s">
        <v>202</v>
      </c>
      <c r="S17" s="152"/>
      <c r="T17" s="152"/>
      <c r="U17" s="153"/>
      <c r="V17" s="152"/>
      <c r="W17" s="5"/>
      <c r="X17" s="17"/>
      <c r="Y17" s="17"/>
      <c r="Z17" s="11"/>
      <c r="AA17" s="11">
        <v>0.96</v>
      </c>
      <c r="AB17" s="11">
        <f t="shared" si="2"/>
        <v>3840</v>
      </c>
      <c r="AC17" s="5"/>
      <c r="AD17" s="5"/>
      <c r="AE17" s="5"/>
      <c r="AF17" s="4"/>
      <c r="AG17" s="5"/>
      <c r="AH17" s="2"/>
      <c r="AI17" s="6"/>
      <c r="AJ17" s="6"/>
      <c r="AK17" s="7"/>
      <c r="AL17" s="8"/>
    </row>
    <row r="18" spans="1:38" ht="17.25" customHeight="1">
      <c r="A18" s="2" t="s">
        <v>29</v>
      </c>
      <c r="B18" s="2" t="s">
        <v>13</v>
      </c>
      <c r="C18" s="2" t="s">
        <v>30</v>
      </c>
      <c r="D18" s="26" t="s">
        <v>48</v>
      </c>
      <c r="E18" s="153" t="s">
        <v>67</v>
      </c>
      <c r="F18" s="153">
        <v>3000</v>
      </c>
      <c r="G18" s="153" t="s">
        <v>184</v>
      </c>
      <c r="H18" s="29" t="s">
        <v>17</v>
      </c>
      <c r="I18" s="52">
        <v>0</v>
      </c>
      <c r="J18" s="52">
        <v>0</v>
      </c>
      <c r="K18" s="52">
        <v>20000</v>
      </c>
      <c r="L18" s="52">
        <v>20000</v>
      </c>
      <c r="M18" s="52">
        <v>13334</v>
      </c>
      <c r="N18" s="52">
        <v>6666</v>
      </c>
      <c r="O18" s="52">
        <v>0</v>
      </c>
      <c r="P18" s="52">
        <v>0</v>
      </c>
      <c r="Q18" s="18">
        <f t="shared" si="0"/>
        <v>60000</v>
      </c>
      <c r="R18" s="152" t="s">
        <v>203</v>
      </c>
      <c r="S18" s="152"/>
      <c r="T18" s="152"/>
      <c r="U18" s="153"/>
      <c r="V18" s="152"/>
      <c r="W18" s="5"/>
      <c r="X18" s="17"/>
      <c r="Y18" s="17"/>
      <c r="Z18" s="11"/>
      <c r="AA18" s="11">
        <v>1.1100000000000001</v>
      </c>
      <c r="AB18" s="11">
        <f>Q18*AA18</f>
        <v>66600</v>
      </c>
      <c r="AC18" s="5"/>
      <c r="AD18" s="5"/>
      <c r="AE18" s="5"/>
      <c r="AF18" s="4"/>
      <c r="AG18" s="5"/>
      <c r="AH18" s="2"/>
      <c r="AI18" s="6"/>
      <c r="AJ18" s="6"/>
      <c r="AK18" s="7"/>
      <c r="AL18" s="8"/>
    </row>
    <row r="19" spans="1:38" ht="17.25" customHeight="1">
      <c r="A19" s="2" t="s">
        <v>29</v>
      </c>
      <c r="B19" s="2" t="s">
        <v>13</v>
      </c>
      <c r="C19" s="2" t="s">
        <v>30</v>
      </c>
      <c r="D19" s="26" t="s">
        <v>49</v>
      </c>
      <c r="E19" s="153" t="s">
        <v>68</v>
      </c>
      <c r="F19" s="153">
        <v>4000</v>
      </c>
      <c r="G19" s="153" t="s">
        <v>184</v>
      </c>
      <c r="H19" s="29" t="s">
        <v>17</v>
      </c>
      <c r="I19" s="52">
        <v>0</v>
      </c>
      <c r="J19" s="52">
        <v>0</v>
      </c>
      <c r="K19" s="52">
        <v>8000</v>
      </c>
      <c r="L19" s="52">
        <v>16000</v>
      </c>
      <c r="M19" s="52">
        <v>16000</v>
      </c>
      <c r="N19" s="52">
        <v>0</v>
      </c>
      <c r="O19" s="52">
        <v>0</v>
      </c>
      <c r="P19" s="52">
        <v>0</v>
      </c>
      <c r="Q19" s="18">
        <f t="shared" si="0"/>
        <v>40000</v>
      </c>
      <c r="R19" s="204" t="s">
        <v>203</v>
      </c>
      <c r="S19" s="152"/>
      <c r="T19" s="152"/>
      <c r="U19" s="153"/>
      <c r="V19" s="152"/>
      <c r="W19" s="5"/>
      <c r="X19" s="17"/>
      <c r="Y19" s="17"/>
      <c r="Z19" s="11"/>
      <c r="AA19" s="11">
        <v>0.96</v>
      </c>
      <c r="AB19" s="11">
        <f>Q19*AA19</f>
        <v>38400</v>
      </c>
      <c r="AC19" s="5"/>
      <c r="AD19" s="5"/>
      <c r="AE19" s="5"/>
      <c r="AF19" s="4"/>
      <c r="AG19" s="5"/>
      <c r="AH19" s="2"/>
      <c r="AI19" s="6"/>
      <c r="AJ19" s="6"/>
      <c r="AK19" s="7"/>
      <c r="AL19" s="8"/>
    </row>
    <row r="20" spans="1:38" ht="17.25" customHeight="1">
      <c r="A20" s="2" t="s">
        <v>29</v>
      </c>
      <c r="B20" s="2" t="s">
        <v>13</v>
      </c>
      <c r="C20" s="2" t="s">
        <v>30</v>
      </c>
      <c r="D20" s="26" t="s">
        <v>48</v>
      </c>
      <c r="E20" s="153" t="s">
        <v>67</v>
      </c>
      <c r="F20" s="153">
        <v>3000</v>
      </c>
      <c r="G20" s="153" t="s">
        <v>107</v>
      </c>
      <c r="H20" s="29" t="s">
        <v>17</v>
      </c>
      <c r="I20" s="52">
        <v>0</v>
      </c>
      <c r="J20" s="52">
        <v>0</v>
      </c>
      <c r="K20" s="52">
        <v>10000</v>
      </c>
      <c r="L20" s="52">
        <v>10000</v>
      </c>
      <c r="M20" s="52">
        <v>6667</v>
      </c>
      <c r="N20" s="52">
        <v>3333</v>
      </c>
      <c r="O20" s="52">
        <v>0</v>
      </c>
      <c r="P20" s="52">
        <v>0</v>
      </c>
      <c r="Q20" s="18">
        <f t="shared" si="0"/>
        <v>30000</v>
      </c>
      <c r="R20" s="204" t="s">
        <v>203</v>
      </c>
      <c r="S20" s="5"/>
      <c r="T20" s="5"/>
      <c r="U20" s="5"/>
      <c r="V20" s="5"/>
      <c r="W20" s="5"/>
      <c r="X20" s="5"/>
      <c r="Y20" s="5"/>
      <c r="Z20" s="11"/>
      <c r="AA20" s="11">
        <v>1.1100000000000001</v>
      </c>
      <c r="AB20" s="11">
        <f t="shared" ref="AB20:AB27" si="3">Q20*AA20</f>
        <v>33300</v>
      </c>
      <c r="AC20" s="5"/>
      <c r="AD20" s="5"/>
      <c r="AE20" s="5"/>
      <c r="AF20" s="4"/>
      <c r="AG20" s="5"/>
      <c r="AH20" s="2"/>
      <c r="AI20" s="6"/>
      <c r="AJ20" s="6"/>
      <c r="AK20" s="7"/>
      <c r="AL20" s="8"/>
    </row>
    <row r="21" spans="1:38" ht="17.25" customHeight="1">
      <c r="A21" s="2" t="s">
        <v>29</v>
      </c>
      <c r="B21" s="2" t="s">
        <v>13</v>
      </c>
      <c r="C21" s="2" t="s">
        <v>30</v>
      </c>
      <c r="D21" s="26" t="s">
        <v>48</v>
      </c>
      <c r="E21" s="153" t="s">
        <v>67</v>
      </c>
      <c r="F21" s="153">
        <v>3000</v>
      </c>
      <c r="G21" s="153" t="s">
        <v>107</v>
      </c>
      <c r="H21" s="139" t="s">
        <v>38</v>
      </c>
      <c r="I21" s="52">
        <v>0</v>
      </c>
      <c r="J21" s="52">
        <v>0</v>
      </c>
      <c r="K21" s="52">
        <v>4000</v>
      </c>
      <c r="L21" s="52">
        <v>4000</v>
      </c>
      <c r="M21" s="52">
        <v>2667</v>
      </c>
      <c r="N21" s="52">
        <v>1333</v>
      </c>
      <c r="O21" s="52">
        <v>0</v>
      </c>
      <c r="P21" s="52">
        <v>0</v>
      </c>
      <c r="Q21" s="18">
        <f t="shared" si="0"/>
        <v>12000</v>
      </c>
      <c r="R21" s="204"/>
      <c r="S21" s="5"/>
      <c r="T21" s="5"/>
      <c r="U21" s="5"/>
      <c r="V21" s="5"/>
      <c r="W21" s="5"/>
      <c r="X21" s="5"/>
      <c r="Y21" s="5"/>
      <c r="Z21" s="11"/>
      <c r="AA21" s="11">
        <v>1.1100000000000001</v>
      </c>
      <c r="AB21" s="11">
        <f t="shared" si="3"/>
        <v>13320.000000000002</v>
      </c>
      <c r="AC21" s="5"/>
      <c r="AD21" s="5"/>
      <c r="AE21" s="5"/>
      <c r="AF21" s="4"/>
      <c r="AG21" s="5"/>
      <c r="AH21" s="2"/>
      <c r="AI21" s="6"/>
      <c r="AJ21" s="6"/>
      <c r="AK21" s="7"/>
      <c r="AL21" s="8"/>
    </row>
    <row r="22" spans="1:38" ht="17.25" customHeight="1">
      <c r="A22" s="2" t="s">
        <v>29</v>
      </c>
      <c r="B22" s="2" t="s">
        <v>13</v>
      </c>
      <c r="C22" s="2" t="s">
        <v>30</v>
      </c>
      <c r="D22" s="26" t="s">
        <v>48</v>
      </c>
      <c r="E22" s="153" t="s">
        <v>67</v>
      </c>
      <c r="F22" s="153">
        <v>3000</v>
      </c>
      <c r="G22" s="153" t="s">
        <v>107</v>
      </c>
      <c r="H22" s="29" t="s">
        <v>15</v>
      </c>
      <c r="I22" s="52">
        <v>0</v>
      </c>
      <c r="J22" s="52">
        <v>0</v>
      </c>
      <c r="K22" s="52">
        <v>4000</v>
      </c>
      <c r="L22" s="52">
        <v>4000</v>
      </c>
      <c r="M22" s="52">
        <v>2667</v>
      </c>
      <c r="N22" s="52">
        <v>1333</v>
      </c>
      <c r="O22" s="52">
        <v>0</v>
      </c>
      <c r="P22" s="52">
        <v>0</v>
      </c>
      <c r="Q22" s="18">
        <f t="shared" si="0"/>
        <v>12000</v>
      </c>
      <c r="R22" s="204" t="s">
        <v>203</v>
      </c>
      <c r="S22" s="5"/>
      <c r="T22" s="5"/>
      <c r="U22" s="5"/>
      <c r="V22" s="5"/>
      <c r="W22" s="5"/>
      <c r="X22" s="5"/>
      <c r="Y22" s="5"/>
      <c r="Z22" s="11"/>
      <c r="AA22" s="11">
        <v>1.1100000000000001</v>
      </c>
      <c r="AB22" s="11">
        <f t="shared" si="3"/>
        <v>13320.000000000002</v>
      </c>
      <c r="AC22" s="5"/>
      <c r="AD22" s="5"/>
      <c r="AE22" s="5"/>
      <c r="AF22" s="4"/>
      <c r="AG22" s="5"/>
      <c r="AH22" s="2"/>
      <c r="AI22" s="6"/>
      <c r="AJ22" s="6"/>
      <c r="AK22" s="7"/>
      <c r="AL22" s="8"/>
    </row>
    <row r="23" spans="1:38" ht="17.25" customHeight="1">
      <c r="A23" s="2" t="s">
        <v>29</v>
      </c>
      <c r="B23" s="2" t="s">
        <v>13</v>
      </c>
      <c r="C23" s="2" t="s">
        <v>30</v>
      </c>
      <c r="D23" s="26" t="s">
        <v>48</v>
      </c>
      <c r="E23" s="153" t="s">
        <v>67</v>
      </c>
      <c r="F23" s="153">
        <v>3000</v>
      </c>
      <c r="G23" s="153" t="s">
        <v>107</v>
      </c>
      <c r="H23" s="29" t="s">
        <v>16</v>
      </c>
      <c r="I23" s="52">
        <v>0</v>
      </c>
      <c r="J23" s="52">
        <v>0</v>
      </c>
      <c r="K23" s="52">
        <v>2000</v>
      </c>
      <c r="L23" s="52">
        <v>2000</v>
      </c>
      <c r="M23" s="52">
        <v>1333</v>
      </c>
      <c r="N23" s="52">
        <v>667</v>
      </c>
      <c r="O23" s="52">
        <v>0</v>
      </c>
      <c r="P23" s="52">
        <v>0</v>
      </c>
      <c r="Q23" s="18">
        <f t="shared" si="0"/>
        <v>6000</v>
      </c>
      <c r="R23" s="204" t="s">
        <v>203</v>
      </c>
      <c r="S23" s="5"/>
      <c r="T23" s="5"/>
      <c r="U23" s="5"/>
      <c r="V23" s="5"/>
      <c r="W23" s="5"/>
      <c r="X23" s="5"/>
      <c r="Y23" s="5"/>
      <c r="Z23" s="11"/>
      <c r="AA23" s="11">
        <v>1.1100000000000001</v>
      </c>
      <c r="AB23" s="11">
        <f t="shared" si="3"/>
        <v>6660.0000000000009</v>
      </c>
      <c r="AC23" s="5"/>
      <c r="AD23" s="5"/>
      <c r="AE23" s="5"/>
      <c r="AF23" s="4"/>
      <c r="AG23" s="5"/>
      <c r="AH23" s="2"/>
      <c r="AI23" s="6"/>
      <c r="AJ23" s="6"/>
      <c r="AK23" s="7"/>
      <c r="AL23" s="8"/>
    </row>
    <row r="24" spans="1:38" ht="17.25" customHeight="1">
      <c r="A24" s="2" t="s">
        <v>29</v>
      </c>
      <c r="B24" s="2" t="s">
        <v>13</v>
      </c>
      <c r="C24" s="2" t="s">
        <v>30</v>
      </c>
      <c r="D24" s="26" t="s">
        <v>49</v>
      </c>
      <c r="E24" s="153" t="s">
        <v>68</v>
      </c>
      <c r="F24" s="153">
        <v>4000</v>
      </c>
      <c r="G24" s="153" t="s">
        <v>107</v>
      </c>
      <c r="H24" s="29" t="s">
        <v>17</v>
      </c>
      <c r="I24" s="52">
        <v>0</v>
      </c>
      <c r="J24" s="52">
        <v>0</v>
      </c>
      <c r="K24" s="52">
        <v>4000</v>
      </c>
      <c r="L24" s="52">
        <v>8000</v>
      </c>
      <c r="M24" s="52">
        <v>8000</v>
      </c>
      <c r="N24" s="52">
        <v>0</v>
      </c>
      <c r="O24" s="52">
        <v>0</v>
      </c>
      <c r="P24" s="52">
        <v>0</v>
      </c>
      <c r="Q24" s="18">
        <f t="shared" si="0"/>
        <v>20000</v>
      </c>
      <c r="R24" s="204" t="s">
        <v>203</v>
      </c>
      <c r="S24" s="5"/>
      <c r="T24" s="5"/>
      <c r="U24" s="5"/>
      <c r="V24" s="5"/>
      <c r="W24" s="5"/>
      <c r="X24" s="5"/>
      <c r="Y24" s="5"/>
      <c r="Z24" s="11"/>
      <c r="AA24" s="11">
        <v>0.96</v>
      </c>
      <c r="AB24" s="11">
        <f t="shared" si="3"/>
        <v>19200</v>
      </c>
      <c r="AC24" s="5"/>
      <c r="AD24" s="5"/>
      <c r="AE24" s="5"/>
      <c r="AF24" s="4"/>
      <c r="AG24" s="5"/>
      <c r="AH24" s="2"/>
      <c r="AI24" s="6"/>
      <c r="AJ24" s="6"/>
      <c r="AK24" s="7"/>
      <c r="AL24" s="8"/>
    </row>
    <row r="25" spans="1:38" ht="17.25" customHeight="1">
      <c r="A25" s="2" t="s">
        <v>29</v>
      </c>
      <c r="B25" s="2" t="s">
        <v>13</v>
      </c>
      <c r="C25" s="2" t="s">
        <v>30</v>
      </c>
      <c r="D25" s="26" t="s">
        <v>49</v>
      </c>
      <c r="E25" s="153" t="s">
        <v>68</v>
      </c>
      <c r="F25" s="153">
        <v>4000</v>
      </c>
      <c r="G25" s="153" t="s">
        <v>107</v>
      </c>
      <c r="H25" s="139" t="s">
        <v>38</v>
      </c>
      <c r="I25" s="52">
        <v>0</v>
      </c>
      <c r="J25" s="52">
        <v>0</v>
      </c>
      <c r="K25" s="52">
        <v>1600</v>
      </c>
      <c r="L25" s="52">
        <v>3200</v>
      </c>
      <c r="M25" s="52">
        <v>3200</v>
      </c>
      <c r="N25" s="52">
        <v>0</v>
      </c>
      <c r="O25" s="52">
        <v>0</v>
      </c>
      <c r="P25" s="52">
        <v>0</v>
      </c>
      <c r="Q25" s="18">
        <f t="shared" si="0"/>
        <v>8000</v>
      </c>
      <c r="R25" s="204"/>
      <c r="S25" s="5"/>
      <c r="T25" s="5"/>
      <c r="U25" s="5"/>
      <c r="V25" s="5"/>
      <c r="W25" s="5"/>
      <c r="X25" s="5"/>
      <c r="Y25" s="5"/>
      <c r="Z25" s="11"/>
      <c r="AA25" s="11">
        <v>0.96</v>
      </c>
      <c r="AB25" s="11">
        <f t="shared" si="3"/>
        <v>7680</v>
      </c>
      <c r="AC25" s="5"/>
      <c r="AD25" s="5"/>
      <c r="AE25" s="5"/>
      <c r="AF25" s="4"/>
      <c r="AG25" s="5"/>
      <c r="AH25" s="2"/>
      <c r="AI25" s="6"/>
      <c r="AJ25" s="6"/>
      <c r="AK25" s="7"/>
      <c r="AL25" s="8"/>
    </row>
    <row r="26" spans="1:38" ht="17.25" customHeight="1">
      <c r="A26" s="2" t="s">
        <v>29</v>
      </c>
      <c r="B26" s="2" t="s">
        <v>13</v>
      </c>
      <c r="C26" s="2" t="s">
        <v>30</v>
      </c>
      <c r="D26" s="26" t="s">
        <v>49</v>
      </c>
      <c r="E26" s="153" t="s">
        <v>68</v>
      </c>
      <c r="F26" s="153">
        <v>4000</v>
      </c>
      <c r="G26" s="153" t="s">
        <v>107</v>
      </c>
      <c r="H26" s="29" t="s">
        <v>15</v>
      </c>
      <c r="I26" s="52">
        <v>0</v>
      </c>
      <c r="J26" s="52">
        <v>0</v>
      </c>
      <c r="K26" s="52">
        <v>1600</v>
      </c>
      <c r="L26" s="52">
        <v>3200</v>
      </c>
      <c r="M26" s="52">
        <v>3200</v>
      </c>
      <c r="N26" s="52">
        <v>0</v>
      </c>
      <c r="O26" s="52">
        <v>0</v>
      </c>
      <c r="P26" s="52">
        <v>0</v>
      </c>
      <c r="Q26" s="18">
        <f t="shared" si="0"/>
        <v>8000</v>
      </c>
      <c r="R26" s="204" t="s">
        <v>203</v>
      </c>
      <c r="S26" s="5"/>
      <c r="T26" s="5"/>
      <c r="U26" s="5"/>
      <c r="V26" s="5"/>
      <c r="W26" s="5"/>
      <c r="X26" s="5"/>
      <c r="Y26" s="5"/>
      <c r="Z26" s="11"/>
      <c r="AA26" s="11">
        <v>0.96</v>
      </c>
      <c r="AB26" s="11">
        <f t="shared" si="3"/>
        <v>7680</v>
      </c>
      <c r="AC26" s="5"/>
      <c r="AD26" s="5"/>
      <c r="AE26" s="5"/>
      <c r="AF26" s="4"/>
      <c r="AG26" s="5"/>
      <c r="AH26" s="2"/>
      <c r="AI26" s="6"/>
      <c r="AJ26" s="6"/>
      <c r="AK26" s="7"/>
      <c r="AL26" s="8"/>
    </row>
    <row r="27" spans="1:38" ht="17.25" customHeight="1">
      <c r="A27" s="2" t="s">
        <v>29</v>
      </c>
      <c r="B27" s="2" t="s">
        <v>13</v>
      </c>
      <c r="C27" s="2" t="s">
        <v>30</v>
      </c>
      <c r="D27" s="26" t="s">
        <v>49</v>
      </c>
      <c r="E27" s="153" t="s">
        <v>68</v>
      </c>
      <c r="F27" s="153">
        <v>4000</v>
      </c>
      <c r="G27" s="153" t="s">
        <v>107</v>
      </c>
      <c r="H27" s="29" t="s">
        <v>16</v>
      </c>
      <c r="I27" s="52">
        <v>0</v>
      </c>
      <c r="J27" s="52">
        <v>0</v>
      </c>
      <c r="K27" s="163">
        <v>800</v>
      </c>
      <c r="L27" s="163">
        <v>1600</v>
      </c>
      <c r="M27" s="163">
        <v>1600</v>
      </c>
      <c r="N27" s="52">
        <v>0</v>
      </c>
      <c r="O27" s="52">
        <v>0</v>
      </c>
      <c r="P27" s="52">
        <v>0</v>
      </c>
      <c r="Q27" s="164">
        <f t="shared" si="0"/>
        <v>4000</v>
      </c>
      <c r="R27" s="204" t="s">
        <v>203</v>
      </c>
      <c r="S27" s="5"/>
      <c r="T27" s="5"/>
      <c r="U27" s="5"/>
      <c r="V27" s="5"/>
      <c r="W27" s="5"/>
      <c r="X27" s="5"/>
      <c r="Y27" s="5"/>
      <c r="Z27" s="11"/>
      <c r="AA27" s="11">
        <v>0.96</v>
      </c>
      <c r="AB27" s="11">
        <f t="shared" si="3"/>
        <v>3840</v>
      </c>
      <c r="AC27" s="5"/>
      <c r="AD27" s="5"/>
      <c r="AE27" s="5"/>
      <c r="AF27" s="4"/>
      <c r="AG27" s="5"/>
      <c r="AH27" s="2"/>
      <c r="AI27" s="6"/>
      <c r="AJ27" s="6"/>
      <c r="AK27" s="7"/>
      <c r="AL27" s="8"/>
    </row>
    <row r="28" spans="1:38" ht="17.25" customHeight="1">
      <c r="A28" s="2" t="s">
        <v>29</v>
      </c>
      <c r="B28" s="2" t="s">
        <v>13</v>
      </c>
      <c r="C28" s="2" t="s">
        <v>30</v>
      </c>
      <c r="D28" s="26" t="s">
        <v>48</v>
      </c>
      <c r="E28" s="153" t="s">
        <v>67</v>
      </c>
      <c r="F28" s="153">
        <v>3000</v>
      </c>
      <c r="G28" s="153" t="s">
        <v>19</v>
      </c>
      <c r="H28" s="29" t="s">
        <v>15</v>
      </c>
      <c r="I28" s="52">
        <v>0</v>
      </c>
      <c r="J28" s="52">
        <v>0</v>
      </c>
      <c r="K28" s="165">
        <v>19550</v>
      </c>
      <c r="L28" s="165">
        <v>9775</v>
      </c>
      <c r="M28" s="165">
        <v>9775</v>
      </c>
      <c r="N28" s="52">
        <v>0</v>
      </c>
      <c r="O28" s="52">
        <v>0</v>
      </c>
      <c r="P28" s="52">
        <v>0</v>
      </c>
      <c r="Q28" s="164">
        <f t="shared" si="0"/>
        <v>39100</v>
      </c>
      <c r="R28" s="5"/>
      <c r="S28" s="5"/>
      <c r="T28" s="5"/>
      <c r="U28" s="5"/>
      <c r="V28" s="5"/>
      <c r="W28" s="5"/>
      <c r="X28" s="5"/>
      <c r="Y28" s="5"/>
      <c r="Z28" s="11"/>
      <c r="AA28" s="11">
        <v>1.1100000000000001</v>
      </c>
      <c r="AB28" s="11">
        <f t="shared" ref="AB28:AB33" si="4">Q28*AA28</f>
        <v>43401.000000000007</v>
      </c>
      <c r="AC28" s="5"/>
      <c r="AD28" s="5"/>
      <c r="AE28" s="5"/>
      <c r="AF28" s="4"/>
      <c r="AG28" s="5"/>
      <c r="AH28" s="2"/>
      <c r="AI28" s="6"/>
      <c r="AJ28" s="6"/>
      <c r="AK28" s="7"/>
      <c r="AL28" s="8"/>
    </row>
    <row r="29" spans="1:38" s="161" customFormat="1" ht="17.25" customHeight="1">
      <c r="A29" s="154" t="s">
        <v>29</v>
      </c>
      <c r="B29" s="154" t="s">
        <v>13</v>
      </c>
      <c r="C29" s="154" t="s">
        <v>30</v>
      </c>
      <c r="D29" s="26" t="s">
        <v>48</v>
      </c>
      <c r="E29" s="153" t="s">
        <v>67</v>
      </c>
      <c r="F29" s="153">
        <v>3000</v>
      </c>
      <c r="G29" s="153" t="s">
        <v>19</v>
      </c>
      <c r="H29" s="139" t="s">
        <v>40</v>
      </c>
      <c r="I29" s="52">
        <v>0</v>
      </c>
      <c r="J29" s="52">
        <v>0</v>
      </c>
      <c r="K29" s="166">
        <v>1000</v>
      </c>
      <c r="L29" s="166">
        <v>2000</v>
      </c>
      <c r="M29" s="166">
        <v>2000</v>
      </c>
      <c r="N29" s="166">
        <v>1000</v>
      </c>
      <c r="O29" s="52">
        <v>0</v>
      </c>
      <c r="P29" s="52">
        <v>0</v>
      </c>
      <c r="Q29" s="168">
        <f t="shared" si="0"/>
        <v>6000</v>
      </c>
      <c r="R29" s="138"/>
      <c r="S29" s="138"/>
      <c r="T29" s="138"/>
      <c r="U29" s="138"/>
      <c r="V29" s="138"/>
      <c r="W29" s="138"/>
      <c r="X29" s="138"/>
      <c r="Y29" s="138"/>
      <c r="Z29" s="157"/>
      <c r="AA29" s="11">
        <v>1.1100000000000001</v>
      </c>
      <c r="AB29" s="11">
        <f t="shared" si="4"/>
        <v>6660.0000000000009</v>
      </c>
      <c r="AC29" s="138"/>
      <c r="AD29" s="138"/>
      <c r="AE29" s="138"/>
      <c r="AF29" s="158"/>
      <c r="AG29" s="138"/>
      <c r="AH29" s="154"/>
      <c r="AI29" s="159"/>
      <c r="AJ29" s="159"/>
      <c r="AK29" s="154"/>
      <c r="AL29" s="160"/>
    </row>
    <row r="30" spans="1:38" s="161" customFormat="1" ht="17.25" customHeight="1">
      <c r="A30" s="154" t="s">
        <v>29</v>
      </c>
      <c r="B30" s="154" t="s">
        <v>13</v>
      </c>
      <c r="C30" s="154" t="s">
        <v>30</v>
      </c>
      <c r="D30" s="26" t="s">
        <v>48</v>
      </c>
      <c r="E30" s="153" t="s">
        <v>67</v>
      </c>
      <c r="F30" s="153">
        <v>3000</v>
      </c>
      <c r="G30" s="153" t="s">
        <v>19</v>
      </c>
      <c r="H30" s="139" t="s">
        <v>41</v>
      </c>
      <c r="I30" s="52">
        <v>0</v>
      </c>
      <c r="J30" s="52">
        <v>0</v>
      </c>
      <c r="K30" s="166">
        <v>2000</v>
      </c>
      <c r="L30" s="166">
        <v>4000</v>
      </c>
      <c r="M30" s="166">
        <v>4000</v>
      </c>
      <c r="N30" s="166">
        <v>2000</v>
      </c>
      <c r="O30" s="52">
        <v>0</v>
      </c>
      <c r="P30" s="52">
        <v>0</v>
      </c>
      <c r="Q30" s="168">
        <f t="shared" si="0"/>
        <v>12000</v>
      </c>
      <c r="R30" s="138"/>
      <c r="S30" s="138"/>
      <c r="T30" s="138"/>
      <c r="U30" s="138"/>
      <c r="V30" s="138"/>
      <c r="W30" s="138"/>
      <c r="X30" s="138"/>
      <c r="Y30" s="138"/>
      <c r="Z30" s="157"/>
      <c r="AA30" s="11">
        <v>1.1100000000000001</v>
      </c>
      <c r="AB30" s="11">
        <f t="shared" si="4"/>
        <v>13320.000000000002</v>
      </c>
      <c r="AC30" s="138"/>
      <c r="AD30" s="138"/>
      <c r="AE30" s="138"/>
      <c r="AF30" s="158"/>
      <c r="AG30" s="138"/>
      <c r="AH30" s="154"/>
      <c r="AI30" s="159"/>
      <c r="AJ30" s="159"/>
      <c r="AK30" s="154"/>
      <c r="AL30" s="160"/>
    </row>
    <row r="31" spans="1:38" s="161" customFormat="1" ht="17.25" customHeight="1">
      <c r="A31" s="154" t="s">
        <v>29</v>
      </c>
      <c r="B31" s="154" t="s">
        <v>13</v>
      </c>
      <c r="C31" s="154" t="s">
        <v>30</v>
      </c>
      <c r="D31" s="26" t="s">
        <v>49</v>
      </c>
      <c r="E31" s="153" t="s">
        <v>68</v>
      </c>
      <c r="F31" s="153">
        <v>4000</v>
      </c>
      <c r="G31" s="153" t="s">
        <v>19</v>
      </c>
      <c r="H31" s="139" t="s">
        <v>15</v>
      </c>
      <c r="I31" s="52">
        <v>0</v>
      </c>
      <c r="J31" s="52">
        <v>0</v>
      </c>
      <c r="K31" s="52">
        <v>0</v>
      </c>
      <c r="L31" s="166">
        <v>10300</v>
      </c>
      <c r="M31" s="166">
        <v>20600</v>
      </c>
      <c r="N31" s="52">
        <v>0</v>
      </c>
      <c r="O31" s="52">
        <v>0</v>
      </c>
      <c r="P31" s="52">
        <v>0</v>
      </c>
      <c r="Q31" s="168">
        <f t="shared" si="0"/>
        <v>30900</v>
      </c>
      <c r="R31" s="138"/>
      <c r="S31" s="138"/>
      <c r="T31" s="138"/>
      <c r="U31" s="138"/>
      <c r="V31" s="138"/>
      <c r="W31" s="138"/>
      <c r="X31" s="138"/>
      <c r="Y31" s="138"/>
      <c r="Z31" s="157"/>
      <c r="AA31" s="11">
        <v>0.96</v>
      </c>
      <c r="AB31" s="11">
        <f t="shared" si="4"/>
        <v>29664</v>
      </c>
      <c r="AC31" s="138"/>
      <c r="AD31" s="138"/>
      <c r="AE31" s="138"/>
      <c r="AF31" s="158"/>
      <c r="AG31" s="138"/>
      <c r="AH31" s="154"/>
      <c r="AI31" s="159"/>
      <c r="AJ31" s="159"/>
      <c r="AK31" s="154"/>
      <c r="AL31" s="160"/>
    </row>
    <row r="32" spans="1:38" s="161" customFormat="1" ht="17.25" customHeight="1">
      <c r="A32" s="154" t="s">
        <v>29</v>
      </c>
      <c r="B32" s="154" t="s">
        <v>13</v>
      </c>
      <c r="C32" s="154" t="s">
        <v>30</v>
      </c>
      <c r="D32" s="26" t="s">
        <v>49</v>
      </c>
      <c r="E32" s="153" t="s">
        <v>68</v>
      </c>
      <c r="F32" s="153">
        <v>4000</v>
      </c>
      <c r="G32" s="153" t="s">
        <v>19</v>
      </c>
      <c r="H32" s="139" t="s">
        <v>40</v>
      </c>
      <c r="I32" s="52">
        <v>0</v>
      </c>
      <c r="J32" s="52">
        <v>0</v>
      </c>
      <c r="K32" s="166">
        <v>1333</v>
      </c>
      <c r="L32" s="166">
        <v>1333</v>
      </c>
      <c r="M32" s="166">
        <v>1334</v>
      </c>
      <c r="N32" s="52">
        <v>0</v>
      </c>
      <c r="O32" s="52">
        <v>0</v>
      </c>
      <c r="P32" s="52">
        <v>0</v>
      </c>
      <c r="Q32" s="168">
        <f t="shared" si="0"/>
        <v>4000</v>
      </c>
      <c r="R32" s="138"/>
      <c r="S32" s="138"/>
      <c r="T32" s="138"/>
      <c r="U32" s="138"/>
      <c r="V32" s="138"/>
      <c r="W32" s="138"/>
      <c r="X32" s="138"/>
      <c r="Y32" s="138"/>
      <c r="Z32" s="157"/>
      <c r="AA32" s="11">
        <v>0.96</v>
      </c>
      <c r="AB32" s="11">
        <f t="shared" si="4"/>
        <v>3840</v>
      </c>
      <c r="AC32" s="138"/>
      <c r="AD32" s="138"/>
      <c r="AE32" s="138"/>
      <c r="AF32" s="158"/>
      <c r="AG32" s="138"/>
      <c r="AH32" s="154"/>
      <c r="AI32" s="159"/>
      <c r="AJ32" s="159"/>
      <c r="AK32" s="154"/>
      <c r="AL32" s="160"/>
    </row>
    <row r="33" spans="1:38" s="161" customFormat="1" ht="17.25" customHeight="1">
      <c r="A33" s="154" t="s">
        <v>29</v>
      </c>
      <c r="B33" s="154" t="s">
        <v>13</v>
      </c>
      <c r="C33" s="154" t="s">
        <v>30</v>
      </c>
      <c r="D33" s="26" t="s">
        <v>49</v>
      </c>
      <c r="E33" s="153" t="s">
        <v>68</v>
      </c>
      <c r="F33" s="153">
        <v>4000</v>
      </c>
      <c r="G33" s="153" t="s">
        <v>19</v>
      </c>
      <c r="H33" s="139" t="s">
        <v>41</v>
      </c>
      <c r="I33" s="52">
        <v>0</v>
      </c>
      <c r="J33" s="52">
        <v>0</v>
      </c>
      <c r="K33" s="166">
        <v>2666</v>
      </c>
      <c r="L33" s="166">
        <v>2667</v>
      </c>
      <c r="M33" s="166">
        <v>2667</v>
      </c>
      <c r="N33" s="52">
        <v>0</v>
      </c>
      <c r="O33" s="52">
        <v>0</v>
      </c>
      <c r="P33" s="52">
        <v>0</v>
      </c>
      <c r="Q33" s="168">
        <f t="shared" si="0"/>
        <v>8000</v>
      </c>
      <c r="R33" s="138"/>
      <c r="S33" s="138"/>
      <c r="T33" s="138"/>
      <c r="U33" s="138"/>
      <c r="V33" s="138"/>
      <c r="W33" s="138"/>
      <c r="X33" s="138"/>
      <c r="Y33" s="138"/>
      <c r="Z33" s="157"/>
      <c r="AA33" s="11">
        <v>0.96</v>
      </c>
      <c r="AB33" s="11">
        <f t="shared" si="4"/>
        <v>7680</v>
      </c>
      <c r="AC33" s="138"/>
      <c r="AD33" s="138"/>
      <c r="AE33" s="138"/>
      <c r="AF33" s="158"/>
      <c r="AG33" s="138"/>
      <c r="AH33" s="154"/>
      <c r="AI33" s="159"/>
      <c r="AJ33" s="159"/>
      <c r="AK33" s="154"/>
      <c r="AL33" s="160"/>
    </row>
    <row r="34" spans="1:38" s="161" customFormat="1" ht="17.25" customHeight="1">
      <c r="A34" s="154" t="s">
        <v>29</v>
      </c>
      <c r="B34" s="154" t="s">
        <v>13</v>
      </c>
      <c r="C34" s="154" t="s">
        <v>30</v>
      </c>
      <c r="D34" s="26" t="s">
        <v>48</v>
      </c>
      <c r="E34" s="153" t="s">
        <v>67</v>
      </c>
      <c r="F34" s="154">
        <v>3000</v>
      </c>
      <c r="G34" s="162" t="s">
        <v>39</v>
      </c>
      <c r="H34" s="139" t="s">
        <v>16</v>
      </c>
      <c r="I34" s="52">
        <v>0</v>
      </c>
      <c r="J34" s="52">
        <v>0</v>
      </c>
      <c r="K34" s="166">
        <v>2000</v>
      </c>
      <c r="L34" s="166">
        <v>2000</v>
      </c>
      <c r="M34" s="166">
        <v>1333</v>
      </c>
      <c r="N34" s="166">
        <v>667</v>
      </c>
      <c r="O34" s="52">
        <v>0</v>
      </c>
      <c r="P34" s="52">
        <v>0</v>
      </c>
      <c r="Q34" s="168">
        <f t="shared" si="0"/>
        <v>6000</v>
      </c>
      <c r="R34" s="138"/>
      <c r="S34" s="138"/>
      <c r="T34" s="138"/>
      <c r="U34" s="138"/>
      <c r="V34" s="138"/>
      <c r="W34" s="138"/>
      <c r="X34" s="138"/>
      <c r="Y34" s="138"/>
      <c r="Z34" s="157"/>
      <c r="AA34" s="11">
        <v>1.1100000000000001</v>
      </c>
      <c r="AB34" s="11">
        <f t="shared" ref="AB34:AB51" si="5">Q34*AA34</f>
        <v>6660.0000000000009</v>
      </c>
      <c r="AC34" s="138"/>
      <c r="AD34" s="138"/>
      <c r="AE34" s="138"/>
      <c r="AF34" s="158"/>
      <c r="AG34" s="138"/>
      <c r="AH34" s="154"/>
      <c r="AI34" s="159"/>
      <c r="AJ34" s="159"/>
      <c r="AK34" s="154"/>
      <c r="AL34" s="160"/>
    </row>
    <row r="35" spans="1:38" s="161" customFormat="1" ht="17.25" customHeight="1">
      <c r="A35" s="154" t="s">
        <v>29</v>
      </c>
      <c r="B35" s="154" t="s">
        <v>13</v>
      </c>
      <c r="C35" s="154" t="s">
        <v>30</v>
      </c>
      <c r="D35" s="26" t="s">
        <v>48</v>
      </c>
      <c r="E35" s="153" t="s">
        <v>67</v>
      </c>
      <c r="F35" s="154">
        <v>3000</v>
      </c>
      <c r="G35" s="162" t="s">
        <v>39</v>
      </c>
      <c r="H35" s="139" t="s">
        <v>38</v>
      </c>
      <c r="I35" s="52">
        <v>0</v>
      </c>
      <c r="J35" s="52">
        <v>0</v>
      </c>
      <c r="K35" s="166">
        <v>19000</v>
      </c>
      <c r="L35" s="166">
        <v>13000</v>
      </c>
      <c r="M35" s="166">
        <v>13000</v>
      </c>
      <c r="N35" s="52">
        <v>0</v>
      </c>
      <c r="O35" s="52">
        <v>0</v>
      </c>
      <c r="P35" s="52">
        <v>0</v>
      </c>
      <c r="Q35" s="168">
        <f t="shared" si="0"/>
        <v>45000</v>
      </c>
      <c r="R35" s="138"/>
      <c r="S35" s="138"/>
      <c r="T35" s="138"/>
      <c r="U35" s="138"/>
      <c r="V35" s="138"/>
      <c r="W35" s="138"/>
      <c r="X35" s="138"/>
      <c r="Y35" s="138"/>
      <c r="Z35" s="157"/>
      <c r="AA35" s="11">
        <v>1.1100000000000001</v>
      </c>
      <c r="AB35" s="11">
        <f t="shared" si="5"/>
        <v>49950.000000000007</v>
      </c>
      <c r="AC35" s="138"/>
      <c r="AD35" s="138"/>
      <c r="AE35" s="138"/>
      <c r="AF35" s="158"/>
      <c r="AG35" s="138"/>
      <c r="AH35" s="154"/>
      <c r="AI35" s="159"/>
      <c r="AJ35" s="159"/>
      <c r="AK35" s="154"/>
      <c r="AL35" s="160"/>
    </row>
    <row r="36" spans="1:38" s="161" customFormat="1" ht="17.25" customHeight="1">
      <c r="A36" s="154" t="s">
        <v>29</v>
      </c>
      <c r="B36" s="154" t="s">
        <v>13</v>
      </c>
      <c r="C36" s="154" t="s">
        <v>30</v>
      </c>
      <c r="D36" s="26" t="s">
        <v>49</v>
      </c>
      <c r="E36" s="153" t="s">
        <v>68</v>
      </c>
      <c r="F36" s="154">
        <v>4000</v>
      </c>
      <c r="G36" s="162" t="s">
        <v>39</v>
      </c>
      <c r="H36" s="139" t="s">
        <v>16</v>
      </c>
      <c r="I36" s="52">
        <v>0</v>
      </c>
      <c r="J36" s="52">
        <v>0</v>
      </c>
      <c r="K36" s="166">
        <v>800</v>
      </c>
      <c r="L36" s="166">
        <v>1600</v>
      </c>
      <c r="M36" s="166">
        <v>1600</v>
      </c>
      <c r="N36" s="52">
        <v>0</v>
      </c>
      <c r="O36" s="52">
        <v>0</v>
      </c>
      <c r="P36" s="52">
        <v>0</v>
      </c>
      <c r="Q36" s="168">
        <f t="shared" si="0"/>
        <v>4000</v>
      </c>
      <c r="R36" s="138"/>
      <c r="S36" s="138"/>
      <c r="T36" s="138"/>
      <c r="U36" s="138"/>
      <c r="V36" s="138"/>
      <c r="W36" s="138"/>
      <c r="X36" s="138"/>
      <c r="Y36" s="138"/>
      <c r="Z36" s="157"/>
      <c r="AA36" s="11">
        <v>0.96</v>
      </c>
      <c r="AB36" s="11">
        <f t="shared" si="5"/>
        <v>3840</v>
      </c>
      <c r="AC36" s="138"/>
      <c r="AD36" s="138"/>
      <c r="AE36" s="138"/>
      <c r="AF36" s="158"/>
      <c r="AG36" s="138"/>
      <c r="AH36" s="154"/>
      <c r="AI36" s="159"/>
      <c r="AJ36" s="159"/>
      <c r="AK36" s="154"/>
      <c r="AL36" s="160"/>
    </row>
    <row r="37" spans="1:38" s="161" customFormat="1" ht="17.25" customHeight="1">
      <c r="A37" s="154" t="s">
        <v>29</v>
      </c>
      <c r="B37" s="154" t="s">
        <v>13</v>
      </c>
      <c r="C37" s="154" t="s">
        <v>30</v>
      </c>
      <c r="D37" s="26" t="s">
        <v>49</v>
      </c>
      <c r="E37" s="153" t="s">
        <v>68</v>
      </c>
      <c r="F37" s="154">
        <v>4000</v>
      </c>
      <c r="G37" s="162" t="s">
        <v>39</v>
      </c>
      <c r="H37" s="139" t="s">
        <v>38</v>
      </c>
      <c r="I37" s="52">
        <v>0</v>
      </c>
      <c r="J37" s="52">
        <v>0</v>
      </c>
      <c r="K37" s="52">
        <v>0</v>
      </c>
      <c r="L37" s="166">
        <v>19000</v>
      </c>
      <c r="M37" s="166">
        <v>26000</v>
      </c>
      <c r="N37" s="52">
        <v>0</v>
      </c>
      <c r="O37" s="52">
        <v>0</v>
      </c>
      <c r="P37" s="52">
        <v>0</v>
      </c>
      <c r="Q37" s="168">
        <f t="shared" si="0"/>
        <v>45000</v>
      </c>
      <c r="R37" s="138"/>
      <c r="S37" s="138"/>
      <c r="T37" s="138"/>
      <c r="U37" s="138"/>
      <c r="V37" s="138"/>
      <c r="W37" s="138"/>
      <c r="X37" s="138"/>
      <c r="Y37" s="138"/>
      <c r="Z37" s="157"/>
      <c r="AA37" s="11">
        <v>0.96</v>
      </c>
      <c r="AB37" s="11">
        <f t="shared" si="5"/>
        <v>43200</v>
      </c>
      <c r="AC37" s="138"/>
      <c r="AD37" s="138"/>
      <c r="AE37" s="138"/>
      <c r="AF37" s="158"/>
      <c r="AG37" s="138"/>
      <c r="AH37" s="154"/>
      <c r="AI37" s="159"/>
      <c r="AJ37" s="159"/>
      <c r="AK37" s="154"/>
      <c r="AL37" s="160"/>
    </row>
    <row r="38" spans="1:38" s="161" customFormat="1" ht="17.25" customHeight="1">
      <c r="A38" s="154"/>
      <c r="B38" s="154"/>
      <c r="C38" s="154"/>
      <c r="D38" s="26"/>
      <c r="E38" s="223"/>
      <c r="F38" s="154"/>
      <c r="G38" s="162"/>
      <c r="H38" s="139"/>
      <c r="I38" s="52"/>
      <c r="J38" s="52"/>
      <c r="K38" s="52"/>
      <c r="L38" s="166"/>
      <c r="M38" s="166"/>
      <c r="N38" s="52"/>
      <c r="O38" s="52"/>
      <c r="P38" s="52"/>
      <c r="Q38" s="226">
        <f>SUM(Q2:Q37)</f>
        <v>600000</v>
      </c>
      <c r="R38" s="138"/>
      <c r="S38" s="138"/>
      <c r="T38" s="138"/>
      <c r="U38" s="138"/>
      <c r="V38" s="138"/>
      <c r="W38" s="138"/>
      <c r="X38" s="138"/>
      <c r="Y38" s="138"/>
      <c r="Z38" s="157"/>
      <c r="AA38" s="11"/>
      <c r="AB38" s="11"/>
      <c r="AC38" s="138"/>
      <c r="AD38" s="138"/>
      <c r="AE38" s="138"/>
      <c r="AF38" s="158"/>
      <c r="AG38" s="138"/>
      <c r="AH38" s="154"/>
      <c r="AI38" s="159"/>
      <c r="AJ38" s="159"/>
      <c r="AK38" s="154"/>
      <c r="AL38" s="160"/>
    </row>
    <row r="39" spans="1:38" s="161" customFormat="1" ht="17.25" customHeight="1">
      <c r="A39" s="154" t="s">
        <v>29</v>
      </c>
      <c r="B39" s="154" t="s">
        <v>13</v>
      </c>
      <c r="C39" s="154" t="s">
        <v>30</v>
      </c>
      <c r="D39" s="26" t="s">
        <v>48</v>
      </c>
      <c r="E39" s="153" t="s">
        <v>67</v>
      </c>
      <c r="F39" s="154">
        <v>3000</v>
      </c>
      <c r="G39" s="162" t="s">
        <v>20</v>
      </c>
      <c r="H39" s="139" t="s">
        <v>16</v>
      </c>
      <c r="I39" s="52">
        <v>0</v>
      </c>
      <c r="J39" s="52">
        <v>0</v>
      </c>
      <c r="K39" s="166">
        <v>20000</v>
      </c>
      <c r="L39" s="166">
        <v>20000</v>
      </c>
      <c r="M39" s="166">
        <v>13500</v>
      </c>
      <c r="N39" s="166">
        <v>6500</v>
      </c>
      <c r="O39" s="52">
        <v>0</v>
      </c>
      <c r="P39" s="52">
        <v>0</v>
      </c>
      <c r="Q39" s="168">
        <f t="shared" si="0"/>
        <v>60000</v>
      </c>
      <c r="R39" s="138"/>
      <c r="S39" s="138"/>
      <c r="T39" s="138"/>
      <c r="U39" s="138"/>
      <c r="V39" s="138"/>
      <c r="W39" s="138"/>
      <c r="X39" s="138"/>
      <c r="Y39" s="138"/>
      <c r="Z39" s="157"/>
      <c r="AA39" s="11">
        <v>1.1100000000000001</v>
      </c>
      <c r="AB39" s="11">
        <f t="shared" si="5"/>
        <v>66600</v>
      </c>
      <c r="AC39" s="138"/>
      <c r="AD39" s="138"/>
      <c r="AE39" s="138"/>
      <c r="AF39" s="158"/>
      <c r="AG39" s="138"/>
      <c r="AH39" s="154"/>
      <c r="AI39" s="159"/>
      <c r="AJ39" s="159"/>
      <c r="AK39" s="154"/>
      <c r="AL39" s="160"/>
    </row>
    <row r="40" spans="1:38" s="161" customFormat="1" ht="17.25" customHeight="1">
      <c r="A40" s="154" t="s">
        <v>29</v>
      </c>
      <c r="B40" s="154" t="s">
        <v>13</v>
      </c>
      <c r="C40" s="154" t="s">
        <v>30</v>
      </c>
      <c r="D40" s="26" t="s">
        <v>49</v>
      </c>
      <c r="E40" s="153" t="s">
        <v>68</v>
      </c>
      <c r="F40" s="154">
        <v>4000</v>
      </c>
      <c r="G40" s="162" t="s">
        <v>20</v>
      </c>
      <c r="H40" s="139" t="s">
        <v>16</v>
      </c>
      <c r="I40" s="52">
        <v>0</v>
      </c>
      <c r="J40" s="52">
        <v>0</v>
      </c>
      <c r="K40" s="52">
        <v>0</v>
      </c>
      <c r="L40" s="166">
        <v>13000</v>
      </c>
      <c r="M40" s="166">
        <v>27000</v>
      </c>
      <c r="N40" s="52">
        <v>0</v>
      </c>
      <c r="O40" s="52">
        <v>0</v>
      </c>
      <c r="P40" s="52">
        <v>0</v>
      </c>
      <c r="Q40" s="168">
        <f t="shared" si="0"/>
        <v>40000</v>
      </c>
      <c r="R40" s="138"/>
      <c r="S40" s="138"/>
      <c r="T40" s="138"/>
      <c r="U40" s="138"/>
      <c r="V40" s="138"/>
      <c r="W40" s="138"/>
      <c r="X40" s="138"/>
      <c r="Y40" s="138"/>
      <c r="Z40" s="157"/>
      <c r="AA40" s="11">
        <v>0.96</v>
      </c>
      <c r="AB40" s="11">
        <f t="shared" si="5"/>
        <v>38400</v>
      </c>
      <c r="AC40" s="138"/>
      <c r="AD40" s="138"/>
      <c r="AE40" s="138"/>
      <c r="AF40" s="158"/>
      <c r="AG40" s="138"/>
      <c r="AH40" s="154"/>
      <c r="AI40" s="159"/>
      <c r="AJ40" s="159"/>
      <c r="AK40" s="154"/>
      <c r="AL40" s="160"/>
    </row>
    <row r="41" spans="1:38" s="161" customFormat="1" ht="17.25" customHeight="1">
      <c r="A41" s="154" t="s">
        <v>29</v>
      </c>
      <c r="B41" s="154" t="s">
        <v>13</v>
      </c>
      <c r="C41" s="154" t="s">
        <v>30</v>
      </c>
      <c r="D41" s="26" t="s">
        <v>48</v>
      </c>
      <c r="E41" s="153" t="s">
        <v>67</v>
      </c>
      <c r="F41" s="154">
        <v>3000</v>
      </c>
      <c r="G41" s="162" t="s">
        <v>21</v>
      </c>
      <c r="H41" s="139" t="s">
        <v>17</v>
      </c>
      <c r="I41" s="52">
        <v>0</v>
      </c>
      <c r="J41" s="52">
        <v>0</v>
      </c>
      <c r="K41" s="166">
        <v>6900</v>
      </c>
      <c r="L41" s="166">
        <v>6510</v>
      </c>
      <c r="M41" s="166">
        <v>6250</v>
      </c>
      <c r="N41" s="166">
        <v>6250</v>
      </c>
      <c r="O41" s="52">
        <v>0</v>
      </c>
      <c r="P41" s="52">
        <v>0</v>
      </c>
      <c r="Q41" s="168">
        <f t="shared" si="0"/>
        <v>25910</v>
      </c>
      <c r="R41" s="138"/>
      <c r="S41" s="138"/>
      <c r="T41" s="138"/>
      <c r="U41" s="138"/>
      <c r="V41" s="138"/>
      <c r="W41" s="138"/>
      <c r="X41" s="138"/>
      <c r="Y41" s="138"/>
      <c r="Z41" s="157"/>
      <c r="AA41" s="11">
        <v>1.1100000000000001</v>
      </c>
      <c r="AB41" s="11">
        <f t="shared" si="5"/>
        <v>28760.100000000002</v>
      </c>
      <c r="AC41" s="138"/>
      <c r="AD41" s="138"/>
      <c r="AE41" s="138"/>
      <c r="AF41" s="158"/>
      <c r="AG41" s="138"/>
      <c r="AH41" s="154"/>
      <c r="AI41" s="159"/>
      <c r="AJ41" s="159"/>
      <c r="AK41" s="154"/>
      <c r="AL41" s="160"/>
    </row>
    <row r="42" spans="1:38" s="161" customFormat="1" ht="17.25" customHeight="1">
      <c r="A42" s="154" t="s">
        <v>29</v>
      </c>
      <c r="B42" s="154" t="s">
        <v>13</v>
      </c>
      <c r="C42" s="154" t="s">
        <v>30</v>
      </c>
      <c r="D42" s="26" t="s">
        <v>48</v>
      </c>
      <c r="E42" s="153" t="s">
        <v>67</v>
      </c>
      <c r="F42" s="154">
        <v>3000</v>
      </c>
      <c r="G42" s="162" t="s">
        <v>21</v>
      </c>
      <c r="H42" s="139" t="s">
        <v>15</v>
      </c>
      <c r="I42" s="52">
        <v>0</v>
      </c>
      <c r="J42" s="52">
        <v>0</v>
      </c>
      <c r="K42" s="166">
        <v>6000</v>
      </c>
      <c r="L42" s="166">
        <v>15000</v>
      </c>
      <c r="M42" s="166">
        <v>8090</v>
      </c>
      <c r="N42" s="166">
        <v>5000</v>
      </c>
      <c r="O42" s="52">
        <v>0</v>
      </c>
      <c r="P42" s="52">
        <v>0</v>
      </c>
      <c r="Q42" s="168">
        <f t="shared" si="0"/>
        <v>34090</v>
      </c>
      <c r="R42" s="138"/>
      <c r="S42" s="138"/>
      <c r="T42" s="138"/>
      <c r="U42" s="138"/>
      <c r="V42" s="138"/>
      <c r="W42" s="138"/>
      <c r="X42" s="138"/>
      <c r="Y42" s="138"/>
      <c r="Z42" s="157"/>
      <c r="AA42" s="11">
        <v>1.1100000000000001</v>
      </c>
      <c r="AB42" s="11">
        <f t="shared" si="5"/>
        <v>37839.9</v>
      </c>
      <c r="AC42" s="138"/>
      <c r="AD42" s="138"/>
      <c r="AE42" s="138"/>
      <c r="AF42" s="158"/>
      <c r="AG42" s="138"/>
      <c r="AH42" s="154"/>
      <c r="AI42" s="159"/>
      <c r="AJ42" s="159"/>
      <c r="AK42" s="154"/>
      <c r="AL42" s="160"/>
    </row>
    <row r="43" spans="1:38" s="161" customFormat="1" ht="17.25" customHeight="1">
      <c r="A43" s="154" t="s">
        <v>29</v>
      </c>
      <c r="B43" s="154" t="s">
        <v>13</v>
      </c>
      <c r="C43" s="154" t="s">
        <v>30</v>
      </c>
      <c r="D43" s="26" t="s">
        <v>49</v>
      </c>
      <c r="E43" s="153" t="s">
        <v>68</v>
      </c>
      <c r="F43" s="154">
        <v>4000</v>
      </c>
      <c r="G43" s="162" t="s">
        <v>21</v>
      </c>
      <c r="H43" s="139" t="s">
        <v>17</v>
      </c>
      <c r="I43" s="52">
        <v>0</v>
      </c>
      <c r="J43" s="52">
        <v>0</v>
      </c>
      <c r="K43" s="166">
        <v>2200</v>
      </c>
      <c r="L43" s="166">
        <v>4000</v>
      </c>
      <c r="M43" s="166">
        <v>3500</v>
      </c>
      <c r="N43" s="52">
        <v>0</v>
      </c>
      <c r="O43" s="52">
        <v>0</v>
      </c>
      <c r="P43" s="52">
        <v>0</v>
      </c>
      <c r="Q43" s="168">
        <f t="shared" si="0"/>
        <v>9700</v>
      </c>
      <c r="R43" s="138"/>
      <c r="S43" s="138"/>
      <c r="T43" s="138"/>
      <c r="U43" s="138"/>
      <c r="V43" s="138"/>
      <c r="W43" s="138"/>
      <c r="X43" s="138"/>
      <c r="Y43" s="138"/>
      <c r="Z43" s="157"/>
      <c r="AA43" s="11">
        <v>0.96</v>
      </c>
      <c r="AB43" s="11">
        <f t="shared" si="5"/>
        <v>9312</v>
      </c>
      <c r="AC43" s="138"/>
      <c r="AD43" s="138"/>
      <c r="AE43" s="138"/>
      <c r="AF43" s="158"/>
      <c r="AG43" s="138"/>
      <c r="AH43" s="154"/>
      <c r="AI43" s="159"/>
      <c r="AJ43" s="159"/>
      <c r="AK43" s="154"/>
      <c r="AL43" s="160"/>
    </row>
    <row r="44" spans="1:38" s="161" customFormat="1" ht="17.25" customHeight="1">
      <c r="A44" s="154" t="s">
        <v>29</v>
      </c>
      <c r="B44" s="154" t="s">
        <v>13</v>
      </c>
      <c r="C44" s="154" t="s">
        <v>30</v>
      </c>
      <c r="D44" s="26" t="s">
        <v>49</v>
      </c>
      <c r="E44" s="153" t="s">
        <v>68</v>
      </c>
      <c r="F44" s="154">
        <v>4000</v>
      </c>
      <c r="G44" s="162" t="s">
        <v>21</v>
      </c>
      <c r="H44" s="139" t="s">
        <v>15</v>
      </c>
      <c r="I44" s="52">
        <v>0</v>
      </c>
      <c r="J44" s="52">
        <v>0</v>
      </c>
      <c r="K44" s="52">
        <v>0</v>
      </c>
      <c r="L44" s="166">
        <v>10300</v>
      </c>
      <c r="M44" s="166">
        <v>20000</v>
      </c>
      <c r="N44" s="52">
        <v>0</v>
      </c>
      <c r="O44" s="52">
        <v>0</v>
      </c>
      <c r="P44" s="52">
        <v>0</v>
      </c>
      <c r="Q44" s="168">
        <f t="shared" si="0"/>
        <v>30300</v>
      </c>
      <c r="R44" s="138"/>
      <c r="S44" s="138"/>
      <c r="T44" s="138"/>
      <c r="U44" s="138"/>
      <c r="V44" s="138"/>
      <c r="W44" s="138"/>
      <c r="X44" s="138"/>
      <c r="Y44" s="138"/>
      <c r="Z44" s="157"/>
      <c r="AA44" s="11">
        <v>0.96</v>
      </c>
      <c r="AB44" s="11">
        <f t="shared" si="5"/>
        <v>29088</v>
      </c>
      <c r="AC44" s="138"/>
      <c r="AD44" s="138"/>
      <c r="AE44" s="138"/>
      <c r="AF44" s="158"/>
      <c r="AG44" s="138"/>
      <c r="AH44" s="154"/>
      <c r="AI44" s="159"/>
      <c r="AJ44" s="159"/>
      <c r="AK44" s="154"/>
      <c r="AL44" s="160"/>
    </row>
    <row r="45" spans="1:38" s="161" customFormat="1" ht="17.25" customHeight="1">
      <c r="A45" s="154" t="s">
        <v>29</v>
      </c>
      <c r="B45" s="154" t="s">
        <v>13</v>
      </c>
      <c r="C45" s="154" t="s">
        <v>46</v>
      </c>
      <c r="D45" s="26" t="s">
        <v>48</v>
      </c>
      <c r="E45" s="153" t="s">
        <v>67</v>
      </c>
      <c r="F45" s="154">
        <v>3000</v>
      </c>
      <c r="G45" s="162" t="s">
        <v>22</v>
      </c>
      <c r="H45" s="139" t="s">
        <v>41</v>
      </c>
      <c r="I45" s="52">
        <v>0</v>
      </c>
      <c r="J45" s="52">
        <v>0</v>
      </c>
      <c r="K45" s="166">
        <v>17167</v>
      </c>
      <c r="L45" s="166">
        <v>17167</v>
      </c>
      <c r="M45" s="166">
        <v>11444</v>
      </c>
      <c r="N45" s="166">
        <v>5722</v>
      </c>
      <c r="O45" s="52">
        <v>0</v>
      </c>
      <c r="P45" s="52">
        <v>0</v>
      </c>
      <c r="Q45" s="168">
        <f t="shared" si="0"/>
        <v>51500</v>
      </c>
      <c r="R45" s="138"/>
      <c r="S45" s="138"/>
      <c r="T45" s="138"/>
      <c r="U45" s="138"/>
      <c r="V45" s="138"/>
      <c r="W45" s="138"/>
      <c r="X45" s="138"/>
      <c r="Y45" s="138"/>
      <c r="Z45" s="157"/>
      <c r="AA45" s="11">
        <v>1.1100000000000001</v>
      </c>
      <c r="AB45" s="11">
        <f t="shared" si="5"/>
        <v>57165.000000000007</v>
      </c>
      <c r="AC45" s="138"/>
      <c r="AD45" s="138"/>
      <c r="AE45" s="138"/>
      <c r="AF45" s="158"/>
      <c r="AG45" s="138"/>
      <c r="AH45" s="154"/>
      <c r="AI45" s="159"/>
      <c r="AJ45" s="159"/>
      <c r="AK45" s="154"/>
      <c r="AL45" s="160"/>
    </row>
    <row r="46" spans="1:38" s="161" customFormat="1" ht="17.25" customHeight="1">
      <c r="A46" s="154" t="s">
        <v>29</v>
      </c>
      <c r="B46" s="154" t="s">
        <v>13</v>
      </c>
      <c r="C46" s="154" t="s">
        <v>46</v>
      </c>
      <c r="D46" s="26" t="s">
        <v>49</v>
      </c>
      <c r="E46" s="153" t="s">
        <v>68</v>
      </c>
      <c r="F46" s="154">
        <v>4000</v>
      </c>
      <c r="G46" s="162" t="s">
        <v>22</v>
      </c>
      <c r="H46" s="139" t="s">
        <v>41</v>
      </c>
      <c r="I46" s="52">
        <v>0</v>
      </c>
      <c r="J46" s="52">
        <v>0</v>
      </c>
      <c r="K46" s="166">
        <v>6300</v>
      </c>
      <c r="L46" s="166">
        <v>12600</v>
      </c>
      <c r="M46" s="166">
        <v>12600</v>
      </c>
      <c r="N46" s="52">
        <v>0</v>
      </c>
      <c r="O46" s="52">
        <v>0</v>
      </c>
      <c r="P46" s="52">
        <v>0</v>
      </c>
      <c r="Q46" s="168">
        <f t="shared" si="0"/>
        <v>31500</v>
      </c>
      <c r="R46" s="138"/>
      <c r="S46" s="138"/>
      <c r="T46" s="138"/>
      <c r="U46" s="138"/>
      <c r="V46" s="138"/>
      <c r="W46" s="138"/>
      <c r="X46" s="138"/>
      <c r="Y46" s="138"/>
      <c r="Z46" s="157"/>
      <c r="AA46" s="11">
        <v>0.96</v>
      </c>
      <c r="AB46" s="11">
        <f t="shared" si="5"/>
        <v>30240</v>
      </c>
      <c r="AC46" s="138"/>
      <c r="AD46" s="138"/>
      <c r="AE46" s="138"/>
      <c r="AF46" s="158"/>
      <c r="AG46" s="138"/>
      <c r="AH46" s="154"/>
      <c r="AI46" s="159"/>
      <c r="AJ46" s="159"/>
      <c r="AK46" s="154"/>
      <c r="AL46" s="160"/>
    </row>
    <row r="47" spans="1:38" s="161" customFormat="1" ht="17.25" customHeight="1">
      <c r="A47" s="154" t="s">
        <v>29</v>
      </c>
      <c r="B47" s="154" t="s">
        <v>13</v>
      </c>
      <c r="C47" s="154" t="s">
        <v>30</v>
      </c>
      <c r="D47" s="26" t="s">
        <v>49</v>
      </c>
      <c r="E47" s="153" t="s">
        <v>68</v>
      </c>
      <c r="F47" s="154">
        <v>4000</v>
      </c>
      <c r="G47" s="162" t="s">
        <v>22</v>
      </c>
      <c r="H47" s="139" t="s">
        <v>16</v>
      </c>
      <c r="I47" s="52">
        <v>0</v>
      </c>
      <c r="J47" s="52">
        <v>0</v>
      </c>
      <c r="K47" s="166">
        <v>7000</v>
      </c>
      <c r="L47" s="52">
        <v>0</v>
      </c>
      <c r="M47" s="52">
        <v>0</v>
      </c>
      <c r="N47" s="52">
        <v>0</v>
      </c>
      <c r="O47" s="52">
        <v>0</v>
      </c>
      <c r="P47" s="52">
        <v>0</v>
      </c>
      <c r="Q47" s="168">
        <f t="shared" ref="Q47:Q61" si="6">SUM(I47:P47)</f>
        <v>7000</v>
      </c>
      <c r="R47" s="138"/>
      <c r="S47" s="138"/>
      <c r="T47" s="138"/>
      <c r="U47" s="138"/>
      <c r="V47" s="138"/>
      <c r="W47" s="138"/>
      <c r="X47" s="138"/>
      <c r="Y47" s="138"/>
      <c r="Z47" s="157"/>
      <c r="AA47" s="11">
        <v>0.96</v>
      </c>
      <c r="AB47" s="11">
        <f t="shared" si="5"/>
        <v>6720</v>
      </c>
      <c r="AC47" s="138"/>
      <c r="AD47" s="138"/>
      <c r="AE47" s="138"/>
      <c r="AF47" s="158"/>
      <c r="AG47" s="138"/>
      <c r="AH47" s="154"/>
      <c r="AI47" s="159"/>
      <c r="AJ47" s="159"/>
      <c r="AK47" s="154"/>
      <c r="AL47" s="160"/>
    </row>
    <row r="48" spans="1:38" s="161" customFormat="1" ht="17.25" customHeight="1">
      <c r="A48" s="154" t="s">
        <v>29</v>
      </c>
      <c r="B48" s="154" t="s">
        <v>13</v>
      </c>
      <c r="C48" s="154" t="s">
        <v>30</v>
      </c>
      <c r="D48" s="26" t="s">
        <v>49</v>
      </c>
      <c r="E48" s="153" t="s">
        <v>68</v>
      </c>
      <c r="F48" s="154">
        <v>4000</v>
      </c>
      <c r="G48" s="162" t="s">
        <v>22</v>
      </c>
      <c r="H48" s="139" t="s">
        <v>15</v>
      </c>
      <c r="I48" s="52">
        <v>0</v>
      </c>
      <c r="J48" s="52">
        <v>0</v>
      </c>
      <c r="K48" s="166">
        <v>5000</v>
      </c>
      <c r="L48" s="52">
        <v>0</v>
      </c>
      <c r="M48" s="52">
        <v>0</v>
      </c>
      <c r="N48" s="52">
        <v>0</v>
      </c>
      <c r="O48" s="52">
        <v>0</v>
      </c>
      <c r="P48" s="52">
        <v>0</v>
      </c>
      <c r="Q48" s="168">
        <f t="shared" si="6"/>
        <v>5000</v>
      </c>
      <c r="R48" s="138"/>
      <c r="S48" s="138"/>
      <c r="T48" s="138"/>
      <c r="U48" s="138"/>
      <c r="V48" s="138"/>
      <c r="W48" s="138"/>
      <c r="X48" s="138"/>
      <c r="Y48" s="138"/>
      <c r="Z48" s="157"/>
      <c r="AA48" s="11">
        <v>0.96</v>
      </c>
      <c r="AB48" s="11">
        <f t="shared" si="5"/>
        <v>4800</v>
      </c>
      <c r="AC48" s="138"/>
      <c r="AD48" s="138"/>
      <c r="AE48" s="138"/>
      <c r="AF48" s="158"/>
      <c r="AG48" s="138"/>
      <c r="AH48" s="154"/>
      <c r="AI48" s="159"/>
      <c r="AJ48" s="159"/>
      <c r="AK48" s="154"/>
      <c r="AL48" s="160"/>
    </row>
    <row r="49" spans="1:38" s="161" customFormat="1" ht="17.25" customHeight="1">
      <c r="A49" s="154" t="s">
        <v>29</v>
      </c>
      <c r="B49" s="154" t="s">
        <v>13</v>
      </c>
      <c r="C49" s="154" t="s">
        <v>30</v>
      </c>
      <c r="D49" s="26" t="s">
        <v>49</v>
      </c>
      <c r="E49" s="153" t="s">
        <v>68</v>
      </c>
      <c r="F49" s="154">
        <v>4000</v>
      </c>
      <c r="G49" s="162" t="s">
        <v>22</v>
      </c>
      <c r="H49" s="139" t="s">
        <v>38</v>
      </c>
      <c r="I49" s="52">
        <v>0</v>
      </c>
      <c r="J49" s="52">
        <v>0</v>
      </c>
      <c r="K49" s="166">
        <v>5000</v>
      </c>
      <c r="L49" s="52">
        <v>0</v>
      </c>
      <c r="M49" s="52">
        <v>0</v>
      </c>
      <c r="N49" s="52">
        <v>0</v>
      </c>
      <c r="O49" s="52">
        <v>0</v>
      </c>
      <c r="P49" s="52">
        <v>0</v>
      </c>
      <c r="Q49" s="168">
        <f t="shared" si="6"/>
        <v>5000</v>
      </c>
      <c r="R49" s="138"/>
      <c r="S49" s="138"/>
      <c r="T49" s="138"/>
      <c r="U49" s="138"/>
      <c r="V49" s="138"/>
      <c r="W49" s="138"/>
      <c r="X49" s="138"/>
      <c r="Y49" s="138"/>
      <c r="Z49" s="157"/>
      <c r="AA49" s="11">
        <v>0.96</v>
      </c>
      <c r="AB49" s="11">
        <f t="shared" si="5"/>
        <v>4800</v>
      </c>
      <c r="AC49" s="138"/>
      <c r="AD49" s="138"/>
      <c r="AE49" s="138"/>
      <c r="AF49" s="158"/>
      <c r="AG49" s="138"/>
      <c r="AH49" s="154"/>
      <c r="AI49" s="159"/>
      <c r="AJ49" s="159"/>
      <c r="AK49" s="154"/>
      <c r="AL49" s="160"/>
    </row>
    <row r="50" spans="1:38" s="161" customFormat="1" ht="17.25" customHeight="1">
      <c r="A50" s="154" t="s">
        <v>29</v>
      </c>
      <c r="B50" s="154" t="s">
        <v>13</v>
      </c>
      <c r="C50" s="154" t="s">
        <v>46</v>
      </c>
      <c r="D50" s="26" t="s">
        <v>48</v>
      </c>
      <c r="E50" s="153" t="s">
        <v>67</v>
      </c>
      <c r="F50" s="154">
        <v>3000</v>
      </c>
      <c r="G50" s="162" t="s">
        <v>92</v>
      </c>
      <c r="H50" s="139" t="s">
        <v>40</v>
      </c>
      <c r="I50" s="52">
        <v>0</v>
      </c>
      <c r="J50" s="52">
        <v>0</v>
      </c>
      <c r="K50" s="166">
        <v>20000</v>
      </c>
      <c r="L50" s="166">
        <v>20000</v>
      </c>
      <c r="M50" s="166">
        <v>13334</v>
      </c>
      <c r="N50" s="166">
        <v>6666</v>
      </c>
      <c r="O50" s="52">
        <v>0</v>
      </c>
      <c r="P50" s="52">
        <v>0</v>
      </c>
      <c r="Q50" s="168">
        <f t="shared" si="6"/>
        <v>60000</v>
      </c>
      <c r="R50" s="138"/>
      <c r="S50" s="138"/>
      <c r="T50" s="138"/>
      <c r="U50" s="138"/>
      <c r="V50" s="138"/>
      <c r="W50" s="138"/>
      <c r="X50" s="138"/>
      <c r="Y50" s="138"/>
      <c r="Z50" s="157"/>
      <c r="AA50" s="11">
        <v>1.1100000000000001</v>
      </c>
      <c r="AB50" s="11">
        <f t="shared" si="5"/>
        <v>66600</v>
      </c>
      <c r="AC50" s="138"/>
      <c r="AD50" s="138"/>
      <c r="AE50" s="138"/>
      <c r="AF50" s="158"/>
      <c r="AG50" s="138"/>
      <c r="AH50" s="154"/>
      <c r="AI50" s="159"/>
      <c r="AJ50" s="159"/>
      <c r="AK50" s="154"/>
      <c r="AL50" s="160"/>
    </row>
    <row r="51" spans="1:38" s="161" customFormat="1" ht="17.25" customHeight="1">
      <c r="A51" s="154" t="s">
        <v>29</v>
      </c>
      <c r="B51" s="154" t="s">
        <v>13</v>
      </c>
      <c r="C51" s="154" t="s">
        <v>46</v>
      </c>
      <c r="D51" s="26" t="s">
        <v>49</v>
      </c>
      <c r="E51" s="153" t="s">
        <v>68</v>
      </c>
      <c r="F51" s="154">
        <v>4000</v>
      </c>
      <c r="G51" s="162" t="s">
        <v>92</v>
      </c>
      <c r="H51" s="139" t="s">
        <v>40</v>
      </c>
      <c r="I51" s="52">
        <v>0</v>
      </c>
      <c r="J51" s="52">
        <v>0</v>
      </c>
      <c r="K51" s="166">
        <v>8000</v>
      </c>
      <c r="L51" s="166">
        <v>16000</v>
      </c>
      <c r="M51" s="166">
        <v>16000</v>
      </c>
      <c r="N51" s="52">
        <v>0</v>
      </c>
      <c r="O51" s="52">
        <v>0</v>
      </c>
      <c r="P51" s="52">
        <v>0</v>
      </c>
      <c r="Q51" s="168">
        <f t="shared" si="6"/>
        <v>40000</v>
      </c>
      <c r="R51" s="138"/>
      <c r="S51" s="138"/>
      <c r="T51" s="138"/>
      <c r="U51" s="138"/>
      <c r="V51" s="138"/>
      <c r="W51" s="138"/>
      <c r="X51" s="138"/>
      <c r="Y51" s="138"/>
      <c r="Z51" s="157"/>
      <c r="AA51" s="11">
        <v>0.96</v>
      </c>
      <c r="AB51" s="11">
        <f t="shared" si="5"/>
        <v>38400</v>
      </c>
      <c r="AC51" s="138"/>
      <c r="AD51" s="138"/>
      <c r="AE51" s="138"/>
      <c r="AF51" s="158"/>
      <c r="AG51" s="138"/>
      <c r="AH51" s="154"/>
      <c r="AI51" s="159"/>
      <c r="AJ51" s="159"/>
      <c r="AK51" s="154"/>
      <c r="AL51" s="160"/>
    </row>
    <row r="52" spans="1:38" s="161" customFormat="1" ht="17.25" customHeight="1">
      <c r="A52" s="154" t="s">
        <v>29</v>
      </c>
      <c r="B52" s="154" t="s">
        <v>13</v>
      </c>
      <c r="C52" s="154" t="s">
        <v>46</v>
      </c>
      <c r="D52" s="26" t="s">
        <v>48</v>
      </c>
      <c r="E52" s="153" t="s">
        <v>67</v>
      </c>
      <c r="F52" s="154">
        <v>3000</v>
      </c>
      <c r="G52" s="162" t="s">
        <v>42</v>
      </c>
      <c r="H52" s="139" t="s">
        <v>16</v>
      </c>
      <c r="I52" s="52">
        <v>0</v>
      </c>
      <c r="J52" s="52">
        <v>0</v>
      </c>
      <c r="K52" s="166">
        <v>4000</v>
      </c>
      <c r="L52" s="166">
        <v>3500</v>
      </c>
      <c r="M52" s="166">
        <v>4000</v>
      </c>
      <c r="N52" s="166">
        <v>2500</v>
      </c>
      <c r="O52" s="52">
        <v>0</v>
      </c>
      <c r="P52" s="52">
        <v>0</v>
      </c>
      <c r="Q52" s="168">
        <f t="shared" si="6"/>
        <v>14000</v>
      </c>
      <c r="R52" s="138"/>
      <c r="S52" s="138"/>
      <c r="T52" s="138"/>
      <c r="U52" s="138"/>
      <c r="V52" s="138"/>
      <c r="W52" s="138"/>
      <c r="X52" s="138"/>
      <c r="Y52" s="138"/>
      <c r="Z52" s="157"/>
      <c r="AA52" s="11">
        <v>1.1100000000000001</v>
      </c>
      <c r="AB52" s="11">
        <f t="shared" ref="AB52:AB57" si="7">Q52*AA52</f>
        <v>15540.000000000002</v>
      </c>
      <c r="AC52" s="138"/>
      <c r="AD52" s="138"/>
      <c r="AE52" s="138"/>
      <c r="AF52" s="158"/>
      <c r="AG52" s="138"/>
      <c r="AH52" s="154"/>
      <c r="AI52" s="159"/>
      <c r="AJ52" s="159"/>
      <c r="AK52" s="154"/>
      <c r="AL52" s="160"/>
    </row>
    <row r="53" spans="1:38" s="161" customFormat="1" ht="17.25" customHeight="1">
      <c r="A53" s="154" t="s">
        <v>29</v>
      </c>
      <c r="B53" s="154" t="s">
        <v>13</v>
      </c>
      <c r="C53" s="154" t="s">
        <v>46</v>
      </c>
      <c r="D53" s="26" t="s">
        <v>48</v>
      </c>
      <c r="E53" s="153" t="s">
        <v>67</v>
      </c>
      <c r="F53" s="154">
        <v>3000</v>
      </c>
      <c r="G53" s="162" t="s">
        <v>42</v>
      </c>
      <c r="H53" s="139" t="s">
        <v>15</v>
      </c>
      <c r="I53" s="52">
        <v>0</v>
      </c>
      <c r="J53" s="52">
        <v>0</v>
      </c>
      <c r="K53" s="166">
        <v>9000</v>
      </c>
      <c r="L53" s="166">
        <v>7000</v>
      </c>
      <c r="M53" s="166">
        <v>5000</v>
      </c>
      <c r="N53" s="166">
        <v>3000</v>
      </c>
      <c r="O53" s="52">
        <v>0</v>
      </c>
      <c r="P53" s="52">
        <v>0</v>
      </c>
      <c r="Q53" s="168">
        <f t="shared" si="6"/>
        <v>24000</v>
      </c>
      <c r="R53" s="138"/>
      <c r="S53" s="138"/>
      <c r="T53" s="138"/>
      <c r="U53" s="138"/>
      <c r="V53" s="138"/>
      <c r="W53" s="138"/>
      <c r="X53" s="138"/>
      <c r="Y53" s="138"/>
      <c r="Z53" s="157"/>
      <c r="AA53" s="11">
        <v>1.1100000000000001</v>
      </c>
      <c r="AB53" s="11">
        <f t="shared" si="7"/>
        <v>26640.000000000004</v>
      </c>
      <c r="AC53" s="138"/>
      <c r="AD53" s="138"/>
      <c r="AE53" s="138"/>
      <c r="AF53" s="158"/>
      <c r="AG53" s="138"/>
      <c r="AH53" s="154"/>
      <c r="AI53" s="159"/>
      <c r="AJ53" s="159"/>
      <c r="AK53" s="154"/>
      <c r="AL53" s="160"/>
    </row>
    <row r="54" spans="1:38" s="161" customFormat="1" ht="17.25" customHeight="1">
      <c r="A54" s="154" t="s">
        <v>29</v>
      </c>
      <c r="B54" s="154" t="s">
        <v>13</v>
      </c>
      <c r="C54" s="154" t="s">
        <v>46</v>
      </c>
      <c r="D54" s="26" t="s">
        <v>48</v>
      </c>
      <c r="E54" s="153" t="s">
        <v>67</v>
      </c>
      <c r="F54" s="154">
        <v>3000</v>
      </c>
      <c r="G54" s="162" t="s">
        <v>42</v>
      </c>
      <c r="H54" s="139" t="s">
        <v>38</v>
      </c>
      <c r="I54" s="52">
        <v>0</v>
      </c>
      <c r="J54" s="52">
        <v>0</v>
      </c>
      <c r="K54" s="166">
        <v>5000</v>
      </c>
      <c r="L54" s="166">
        <v>6000</v>
      </c>
      <c r="M54" s="166">
        <v>7000</v>
      </c>
      <c r="N54" s="166">
        <v>8000</v>
      </c>
      <c r="O54" s="52">
        <v>0</v>
      </c>
      <c r="P54" s="52">
        <v>0</v>
      </c>
      <c r="Q54" s="168">
        <f t="shared" si="6"/>
        <v>26000</v>
      </c>
      <c r="R54" s="138"/>
      <c r="S54" s="138"/>
      <c r="T54" s="138"/>
      <c r="U54" s="138"/>
      <c r="V54" s="138"/>
      <c r="W54" s="138"/>
      <c r="X54" s="138"/>
      <c r="Y54" s="138"/>
      <c r="Z54" s="157"/>
      <c r="AA54" s="11">
        <v>1.1100000000000001</v>
      </c>
      <c r="AB54" s="11">
        <f t="shared" si="7"/>
        <v>28860.000000000004</v>
      </c>
      <c r="AC54" s="138"/>
      <c r="AD54" s="138"/>
      <c r="AE54" s="138"/>
      <c r="AF54" s="158"/>
      <c r="AG54" s="138"/>
      <c r="AH54" s="154"/>
      <c r="AI54" s="159"/>
      <c r="AJ54" s="159"/>
      <c r="AK54" s="154"/>
      <c r="AL54" s="160"/>
    </row>
    <row r="55" spans="1:38" s="161" customFormat="1" ht="17.25" customHeight="1">
      <c r="A55" s="154" t="s">
        <v>29</v>
      </c>
      <c r="B55" s="154" t="s">
        <v>13</v>
      </c>
      <c r="C55" s="154" t="s">
        <v>46</v>
      </c>
      <c r="D55" s="26" t="s">
        <v>49</v>
      </c>
      <c r="E55" s="153" t="s">
        <v>68</v>
      </c>
      <c r="F55" s="154">
        <v>4000</v>
      </c>
      <c r="G55" s="162" t="s">
        <v>42</v>
      </c>
      <c r="H55" s="139" t="s">
        <v>16</v>
      </c>
      <c r="I55" s="52">
        <v>0</v>
      </c>
      <c r="J55" s="52">
        <v>0</v>
      </c>
      <c r="K55" s="166">
        <v>2000</v>
      </c>
      <c r="L55" s="166">
        <v>8000</v>
      </c>
      <c r="M55" s="52">
        <v>0</v>
      </c>
      <c r="N55" s="52">
        <v>0</v>
      </c>
      <c r="O55" s="52">
        <v>0</v>
      </c>
      <c r="P55" s="52">
        <v>0</v>
      </c>
      <c r="Q55" s="168">
        <f t="shared" si="6"/>
        <v>10000</v>
      </c>
      <c r="R55" s="138"/>
      <c r="S55" s="138"/>
      <c r="T55" s="138"/>
      <c r="U55" s="138"/>
      <c r="V55" s="138"/>
      <c r="W55" s="138"/>
      <c r="X55" s="138"/>
      <c r="Y55" s="138"/>
      <c r="Z55" s="157"/>
      <c r="AA55" s="11">
        <v>0.96</v>
      </c>
      <c r="AB55" s="11">
        <f t="shared" si="7"/>
        <v>9600</v>
      </c>
      <c r="AC55" s="138"/>
      <c r="AD55" s="138"/>
      <c r="AE55" s="138"/>
      <c r="AF55" s="158"/>
      <c r="AG55" s="138"/>
      <c r="AH55" s="154"/>
      <c r="AI55" s="159"/>
      <c r="AJ55" s="159"/>
      <c r="AK55" s="154"/>
      <c r="AL55" s="160"/>
    </row>
    <row r="56" spans="1:38" s="161" customFormat="1" ht="17.25" customHeight="1">
      <c r="A56" s="154" t="s">
        <v>29</v>
      </c>
      <c r="B56" s="154" t="s">
        <v>13</v>
      </c>
      <c r="C56" s="154" t="s">
        <v>46</v>
      </c>
      <c r="D56" s="26" t="s">
        <v>49</v>
      </c>
      <c r="E56" s="153" t="s">
        <v>68</v>
      </c>
      <c r="F56" s="154">
        <v>4000</v>
      </c>
      <c r="G56" s="162" t="s">
        <v>42</v>
      </c>
      <c r="H56" s="139" t="s">
        <v>15</v>
      </c>
      <c r="I56" s="52">
        <v>0</v>
      </c>
      <c r="J56" s="52">
        <v>0</v>
      </c>
      <c r="K56" s="166">
        <v>4000</v>
      </c>
      <c r="L56" s="166">
        <v>12000</v>
      </c>
      <c r="M56" s="52">
        <v>0</v>
      </c>
      <c r="N56" s="52">
        <v>0</v>
      </c>
      <c r="O56" s="52">
        <v>0</v>
      </c>
      <c r="P56" s="52">
        <v>0</v>
      </c>
      <c r="Q56" s="168">
        <f t="shared" si="6"/>
        <v>16000</v>
      </c>
      <c r="R56" s="138"/>
      <c r="S56" s="138"/>
      <c r="T56" s="138"/>
      <c r="U56" s="138"/>
      <c r="V56" s="138"/>
      <c r="W56" s="138"/>
      <c r="X56" s="138"/>
      <c r="Y56" s="138"/>
      <c r="Z56" s="157"/>
      <c r="AA56" s="11">
        <v>0.96</v>
      </c>
      <c r="AB56" s="11">
        <f t="shared" si="7"/>
        <v>15360</v>
      </c>
      <c r="AC56" s="138"/>
      <c r="AD56" s="138"/>
      <c r="AE56" s="138"/>
      <c r="AF56" s="158"/>
      <c r="AG56" s="138"/>
      <c r="AH56" s="154"/>
      <c r="AI56" s="159"/>
      <c r="AJ56" s="159"/>
      <c r="AK56" s="154"/>
      <c r="AL56" s="160"/>
    </row>
    <row r="57" spans="1:38" s="161" customFormat="1" ht="17.25" customHeight="1">
      <c r="A57" s="154" t="s">
        <v>29</v>
      </c>
      <c r="B57" s="154" t="s">
        <v>13</v>
      </c>
      <c r="C57" s="154" t="s">
        <v>46</v>
      </c>
      <c r="D57" s="26" t="s">
        <v>49</v>
      </c>
      <c r="E57" s="153" t="s">
        <v>68</v>
      </c>
      <c r="F57" s="154">
        <v>4000</v>
      </c>
      <c r="G57" s="162" t="s">
        <v>42</v>
      </c>
      <c r="H57" s="139" t="s">
        <v>38</v>
      </c>
      <c r="I57" s="155">
        <v>0</v>
      </c>
      <c r="J57" s="156">
        <v>0</v>
      </c>
      <c r="K57" s="166">
        <v>4000</v>
      </c>
      <c r="L57" s="166">
        <v>6000</v>
      </c>
      <c r="M57" s="166">
        <v>4000</v>
      </c>
      <c r="N57" s="52">
        <v>0</v>
      </c>
      <c r="O57" s="52">
        <v>0</v>
      </c>
      <c r="P57" s="52">
        <v>0</v>
      </c>
      <c r="Q57" s="137">
        <f t="shared" si="6"/>
        <v>14000</v>
      </c>
      <c r="R57" s="138"/>
      <c r="S57" s="138"/>
      <c r="T57" s="138"/>
      <c r="U57" s="138"/>
      <c r="V57" s="138"/>
      <c r="W57" s="138"/>
      <c r="X57" s="138"/>
      <c r="Y57" s="138"/>
      <c r="Z57" s="157"/>
      <c r="AA57" s="11">
        <v>0.96</v>
      </c>
      <c r="AB57" s="11">
        <f t="shared" si="7"/>
        <v>13440</v>
      </c>
      <c r="AC57" s="138"/>
      <c r="AD57" s="138"/>
      <c r="AE57" s="138"/>
      <c r="AF57" s="158"/>
      <c r="AG57" s="138"/>
      <c r="AH57" s="154"/>
      <c r="AI57" s="159"/>
      <c r="AJ57" s="159"/>
      <c r="AK57" s="154"/>
      <c r="AL57" s="160"/>
    </row>
    <row r="58" spans="1:38" ht="17.25" customHeight="1">
      <c r="A58" s="2" t="s">
        <v>29</v>
      </c>
      <c r="B58" s="68" t="s">
        <v>13</v>
      </c>
      <c r="C58" s="2" t="s">
        <v>46</v>
      </c>
      <c r="D58" s="58" t="s">
        <v>81</v>
      </c>
      <c r="E58" s="153" t="s">
        <v>67</v>
      </c>
      <c r="F58" s="153" t="s">
        <v>50</v>
      </c>
      <c r="G58" s="153" t="s">
        <v>71</v>
      </c>
      <c r="H58" s="29" t="s">
        <v>17</v>
      </c>
      <c r="I58" s="155">
        <v>0</v>
      </c>
      <c r="J58" s="163">
        <v>5400</v>
      </c>
      <c r="K58" s="163">
        <v>15100</v>
      </c>
      <c r="L58" s="163">
        <v>22000</v>
      </c>
      <c r="M58" s="163">
        <v>19100</v>
      </c>
      <c r="N58" s="163">
        <v>13100</v>
      </c>
      <c r="O58" s="163">
        <v>5800</v>
      </c>
      <c r="P58" s="163">
        <v>500</v>
      </c>
      <c r="Q58" s="164">
        <f t="shared" si="6"/>
        <v>81000</v>
      </c>
      <c r="R58" s="152"/>
      <c r="S58" s="138"/>
      <c r="T58" s="152"/>
      <c r="U58" s="153"/>
      <c r="V58" s="152"/>
      <c r="W58" s="5"/>
      <c r="X58" s="17"/>
      <c r="Y58" s="17"/>
      <c r="Z58" s="11"/>
      <c r="AA58" s="11">
        <v>1.52</v>
      </c>
      <c r="AB58" s="11">
        <f>Q58*AA58</f>
        <v>123120</v>
      </c>
      <c r="AC58" s="5"/>
      <c r="AD58" s="5"/>
      <c r="AE58" s="5"/>
      <c r="AF58" s="4"/>
      <c r="AG58" s="5"/>
      <c r="AH58" s="2"/>
      <c r="AI58" s="6"/>
      <c r="AJ58" s="6"/>
      <c r="AK58" s="7"/>
      <c r="AL58" s="8"/>
    </row>
    <row r="59" spans="1:38" s="161" customFormat="1" ht="17.25" customHeight="1">
      <c r="A59" s="2" t="s">
        <v>29</v>
      </c>
      <c r="B59" s="68" t="s">
        <v>13</v>
      </c>
      <c r="C59" s="2" t="s">
        <v>46</v>
      </c>
      <c r="D59" s="58" t="s">
        <v>81</v>
      </c>
      <c r="E59" s="153" t="s">
        <v>67</v>
      </c>
      <c r="F59" s="153" t="s">
        <v>50</v>
      </c>
      <c r="G59" s="162" t="s">
        <v>43</v>
      </c>
      <c r="H59" s="139" t="s">
        <v>41</v>
      </c>
      <c r="I59" s="155">
        <v>0</v>
      </c>
      <c r="J59" s="167">
        <v>5400</v>
      </c>
      <c r="K59" s="166">
        <v>15100</v>
      </c>
      <c r="L59" s="166">
        <v>22000</v>
      </c>
      <c r="M59" s="166">
        <v>19100</v>
      </c>
      <c r="N59" s="166">
        <v>13100</v>
      </c>
      <c r="O59" s="166">
        <v>5800</v>
      </c>
      <c r="P59" s="166">
        <v>500</v>
      </c>
      <c r="Q59" s="168">
        <f t="shared" si="6"/>
        <v>81000</v>
      </c>
      <c r="R59" s="138"/>
      <c r="S59" s="138"/>
      <c r="T59" s="138"/>
      <c r="U59" s="138"/>
      <c r="V59" s="138"/>
      <c r="W59" s="138"/>
      <c r="X59" s="138"/>
      <c r="Y59" s="138"/>
      <c r="Z59" s="157"/>
      <c r="AA59" s="11">
        <v>1.52</v>
      </c>
      <c r="AB59" s="11">
        <f t="shared" ref="AB59:AB71" si="8">Q59*AA59</f>
        <v>123120</v>
      </c>
      <c r="AC59" s="138"/>
      <c r="AD59" s="138"/>
      <c r="AE59" s="138"/>
      <c r="AF59" s="158"/>
      <c r="AG59" s="138"/>
      <c r="AH59" s="154"/>
      <c r="AI59" s="159"/>
      <c r="AJ59" s="159"/>
      <c r="AK59" s="154"/>
      <c r="AL59" s="160"/>
    </row>
    <row r="60" spans="1:38" s="161" customFormat="1" ht="17.25" customHeight="1">
      <c r="A60" s="2" t="s">
        <v>29</v>
      </c>
      <c r="B60" s="68" t="s">
        <v>13</v>
      </c>
      <c r="C60" s="2" t="s">
        <v>46</v>
      </c>
      <c r="D60" s="58" t="s">
        <v>81</v>
      </c>
      <c r="E60" s="153" t="s">
        <v>67</v>
      </c>
      <c r="F60" s="153" t="s">
        <v>50</v>
      </c>
      <c r="G60" s="162" t="s">
        <v>43</v>
      </c>
      <c r="H60" s="139" t="s">
        <v>38</v>
      </c>
      <c r="I60" s="155">
        <v>0</v>
      </c>
      <c r="J60" s="167">
        <v>5400</v>
      </c>
      <c r="K60" s="166">
        <v>15100</v>
      </c>
      <c r="L60" s="166">
        <v>22000</v>
      </c>
      <c r="M60" s="166">
        <v>19100</v>
      </c>
      <c r="N60" s="166">
        <v>13100</v>
      </c>
      <c r="O60" s="166">
        <v>5800</v>
      </c>
      <c r="P60" s="166">
        <v>500</v>
      </c>
      <c r="Q60" s="168">
        <f>SUM(I60:P60)</f>
        <v>81000</v>
      </c>
      <c r="R60" s="138"/>
      <c r="S60" s="138"/>
      <c r="T60" s="138"/>
      <c r="U60" s="138"/>
      <c r="V60" s="138"/>
      <c r="W60" s="138"/>
      <c r="X60" s="138"/>
      <c r="Y60" s="138"/>
      <c r="Z60" s="157"/>
      <c r="AA60" s="11">
        <v>1.52</v>
      </c>
      <c r="AB60" s="11">
        <f t="shared" si="8"/>
        <v>123120</v>
      </c>
      <c r="AC60" s="138"/>
      <c r="AD60" s="138"/>
      <c r="AE60" s="138"/>
      <c r="AF60" s="158"/>
      <c r="AG60" s="138"/>
      <c r="AH60" s="154"/>
      <c r="AI60" s="159"/>
      <c r="AJ60" s="159"/>
      <c r="AK60" s="154"/>
      <c r="AL60" s="160"/>
    </row>
    <row r="61" spans="1:38" s="161" customFormat="1" ht="17.25" customHeight="1">
      <c r="A61" s="2" t="s">
        <v>29</v>
      </c>
      <c r="B61" s="68" t="s">
        <v>13</v>
      </c>
      <c r="C61" s="2" t="s">
        <v>46</v>
      </c>
      <c r="D61" s="58" t="s">
        <v>81</v>
      </c>
      <c r="E61" s="153" t="s">
        <v>67</v>
      </c>
      <c r="F61" s="153" t="s">
        <v>50</v>
      </c>
      <c r="G61" s="162" t="s">
        <v>43</v>
      </c>
      <c r="H61" s="139" t="s">
        <v>17</v>
      </c>
      <c r="I61" s="155">
        <v>0</v>
      </c>
      <c r="J61" s="167">
        <v>5400</v>
      </c>
      <c r="K61" s="166">
        <v>15100</v>
      </c>
      <c r="L61" s="166">
        <v>22000</v>
      </c>
      <c r="M61" s="166">
        <v>19100</v>
      </c>
      <c r="N61" s="166">
        <v>13100</v>
      </c>
      <c r="O61" s="166">
        <v>5800</v>
      </c>
      <c r="P61" s="166">
        <v>500</v>
      </c>
      <c r="Q61" s="168">
        <f t="shared" si="6"/>
        <v>81000</v>
      </c>
      <c r="R61" s="204"/>
      <c r="S61" s="138"/>
      <c r="T61" s="138"/>
      <c r="U61" s="138"/>
      <c r="V61" s="138"/>
      <c r="W61" s="138"/>
      <c r="X61" s="138"/>
      <c r="Y61" s="138"/>
      <c r="Z61" s="157"/>
      <c r="AA61" s="11">
        <v>1.52</v>
      </c>
      <c r="AB61" s="11">
        <f t="shared" si="8"/>
        <v>123120</v>
      </c>
      <c r="AC61" s="138"/>
      <c r="AD61" s="138"/>
      <c r="AE61" s="138"/>
      <c r="AF61" s="158"/>
      <c r="AG61" s="138"/>
      <c r="AH61" s="154"/>
      <c r="AI61" s="159"/>
      <c r="AJ61" s="159"/>
      <c r="AK61" s="154"/>
      <c r="AL61" s="160"/>
    </row>
    <row r="62" spans="1:38" s="161" customFormat="1" ht="17.25" customHeight="1">
      <c r="A62" s="2" t="s">
        <v>29</v>
      </c>
      <c r="B62" s="68" t="s">
        <v>13</v>
      </c>
      <c r="C62" s="2" t="s">
        <v>46</v>
      </c>
      <c r="D62" s="58" t="s">
        <v>81</v>
      </c>
      <c r="E62" s="153" t="s">
        <v>67</v>
      </c>
      <c r="F62" s="153" t="s">
        <v>50</v>
      </c>
      <c r="G62" s="162" t="s">
        <v>89</v>
      </c>
      <c r="H62" s="139" t="s">
        <v>41</v>
      </c>
      <c r="I62" s="155">
        <v>0</v>
      </c>
      <c r="J62" s="167">
        <v>1300</v>
      </c>
      <c r="K62" s="166">
        <v>3580</v>
      </c>
      <c r="L62" s="166">
        <v>5070</v>
      </c>
      <c r="M62" s="166">
        <v>4550</v>
      </c>
      <c r="N62" s="166">
        <v>3010</v>
      </c>
      <c r="O62" s="166">
        <v>1330</v>
      </c>
      <c r="P62" s="166">
        <v>160</v>
      </c>
      <c r="Q62" s="168">
        <f>SUM(I62:P62)</f>
        <v>19000</v>
      </c>
      <c r="R62" s="138"/>
      <c r="S62" s="138"/>
      <c r="T62" s="138"/>
      <c r="U62" s="138"/>
      <c r="V62" s="138"/>
      <c r="W62" s="138"/>
      <c r="X62" s="138"/>
      <c r="Y62" s="138"/>
      <c r="Z62" s="157"/>
      <c r="AA62" s="11">
        <v>1.52</v>
      </c>
      <c r="AB62" s="11">
        <f t="shared" si="8"/>
        <v>28880</v>
      </c>
      <c r="AC62" s="138"/>
      <c r="AD62" s="138"/>
      <c r="AE62" s="138"/>
      <c r="AF62" s="158"/>
      <c r="AG62" s="138"/>
      <c r="AH62" s="154"/>
      <c r="AI62" s="159"/>
      <c r="AJ62" s="159"/>
      <c r="AK62" s="154"/>
      <c r="AL62" s="160"/>
    </row>
    <row r="63" spans="1:38" s="161" customFormat="1" ht="17.25" customHeight="1">
      <c r="A63" s="2" t="s">
        <v>29</v>
      </c>
      <c r="B63" s="68" t="s">
        <v>13</v>
      </c>
      <c r="C63" s="2" t="s">
        <v>46</v>
      </c>
      <c r="D63" s="58" t="s">
        <v>81</v>
      </c>
      <c r="E63" s="153" t="s">
        <v>67</v>
      </c>
      <c r="F63" s="153" t="s">
        <v>50</v>
      </c>
      <c r="G63" s="162" t="s">
        <v>89</v>
      </c>
      <c r="H63" s="139" t="s">
        <v>40</v>
      </c>
      <c r="I63" s="155">
        <v>0</v>
      </c>
      <c r="J63" s="167">
        <v>3450</v>
      </c>
      <c r="K63" s="166">
        <v>9450</v>
      </c>
      <c r="L63" s="166">
        <v>13400</v>
      </c>
      <c r="M63" s="166">
        <v>11900</v>
      </c>
      <c r="N63" s="166">
        <v>7900</v>
      </c>
      <c r="O63" s="166">
        <v>3400</v>
      </c>
      <c r="P63" s="166">
        <v>500</v>
      </c>
      <c r="Q63" s="168">
        <f t="shared" ref="Q63:Q75" si="9">SUM(I63:P63)</f>
        <v>50000</v>
      </c>
      <c r="R63" s="138"/>
      <c r="S63" s="138"/>
      <c r="T63" s="138"/>
      <c r="U63" s="138"/>
      <c r="V63" s="138"/>
      <c r="W63" s="138"/>
      <c r="X63" s="138"/>
      <c r="Y63" s="138"/>
      <c r="Z63" s="157"/>
      <c r="AA63" s="11">
        <v>1.52</v>
      </c>
      <c r="AB63" s="11">
        <f t="shared" si="8"/>
        <v>76000</v>
      </c>
      <c r="AC63" s="138"/>
      <c r="AD63" s="138"/>
      <c r="AE63" s="138"/>
      <c r="AF63" s="158"/>
      <c r="AG63" s="138"/>
      <c r="AH63" s="154"/>
      <c r="AI63" s="159"/>
      <c r="AJ63" s="159"/>
      <c r="AK63" s="154"/>
      <c r="AL63" s="160"/>
    </row>
    <row r="64" spans="1:38" s="161" customFormat="1" ht="17.25" customHeight="1">
      <c r="A64" s="2" t="s">
        <v>29</v>
      </c>
      <c r="B64" s="68" t="s">
        <v>13</v>
      </c>
      <c r="C64" s="2" t="s">
        <v>46</v>
      </c>
      <c r="D64" s="58" t="s">
        <v>81</v>
      </c>
      <c r="E64" s="153" t="s">
        <v>67</v>
      </c>
      <c r="F64" s="153" t="s">
        <v>50</v>
      </c>
      <c r="G64" s="162" t="s">
        <v>89</v>
      </c>
      <c r="H64" s="139" t="s">
        <v>41</v>
      </c>
      <c r="I64" s="155">
        <v>0</v>
      </c>
      <c r="J64" s="167">
        <v>1300</v>
      </c>
      <c r="K64" s="166">
        <v>3580</v>
      </c>
      <c r="L64" s="166">
        <v>5070</v>
      </c>
      <c r="M64" s="166">
        <v>4550</v>
      </c>
      <c r="N64" s="166">
        <v>3010</v>
      </c>
      <c r="O64" s="166">
        <v>1330</v>
      </c>
      <c r="P64" s="166">
        <v>160</v>
      </c>
      <c r="Q64" s="168">
        <f t="shared" si="9"/>
        <v>19000</v>
      </c>
      <c r="R64" s="138"/>
      <c r="S64" s="138"/>
      <c r="T64" s="138"/>
      <c r="U64" s="138"/>
      <c r="V64" s="138"/>
      <c r="W64" s="138"/>
      <c r="X64" s="138"/>
      <c r="Y64" s="138"/>
      <c r="Z64" s="157"/>
      <c r="AA64" s="11">
        <v>1.52</v>
      </c>
      <c r="AB64" s="11">
        <f t="shared" si="8"/>
        <v>28880</v>
      </c>
      <c r="AC64" s="138"/>
      <c r="AD64" s="138"/>
      <c r="AE64" s="138"/>
      <c r="AF64" s="158"/>
      <c r="AG64" s="138"/>
      <c r="AH64" s="154"/>
      <c r="AI64" s="159"/>
      <c r="AJ64" s="159"/>
      <c r="AK64" s="154"/>
      <c r="AL64" s="160"/>
    </row>
    <row r="65" spans="1:38" s="161" customFormat="1" ht="17.25" customHeight="1">
      <c r="A65" s="2" t="s">
        <v>29</v>
      </c>
      <c r="B65" s="68" t="s">
        <v>13</v>
      </c>
      <c r="C65" s="2" t="s">
        <v>46</v>
      </c>
      <c r="D65" s="58" t="s">
        <v>81</v>
      </c>
      <c r="E65" s="153" t="s">
        <v>67</v>
      </c>
      <c r="F65" s="153" t="s">
        <v>50</v>
      </c>
      <c r="G65" s="162" t="s">
        <v>89</v>
      </c>
      <c r="H65" s="139" t="s">
        <v>40</v>
      </c>
      <c r="I65" s="155">
        <v>0</v>
      </c>
      <c r="J65" s="166">
        <v>3450</v>
      </c>
      <c r="K65" s="167">
        <v>9450</v>
      </c>
      <c r="L65" s="166">
        <v>13400</v>
      </c>
      <c r="M65" s="166">
        <v>11900</v>
      </c>
      <c r="N65" s="166">
        <v>7900</v>
      </c>
      <c r="O65" s="166">
        <v>3400</v>
      </c>
      <c r="P65" s="166">
        <v>500</v>
      </c>
      <c r="Q65" s="168">
        <f t="shared" si="9"/>
        <v>50000</v>
      </c>
      <c r="R65" s="138"/>
      <c r="S65" s="138"/>
      <c r="T65" s="138"/>
      <c r="U65" s="138"/>
      <c r="V65" s="138"/>
      <c r="W65" s="138"/>
      <c r="X65" s="138"/>
      <c r="Y65" s="138"/>
      <c r="Z65" s="157"/>
      <c r="AA65" s="11">
        <v>1.52</v>
      </c>
      <c r="AB65" s="11">
        <f t="shared" si="8"/>
        <v>76000</v>
      </c>
      <c r="AC65" s="138"/>
      <c r="AD65" s="138"/>
      <c r="AE65" s="138"/>
      <c r="AF65" s="158"/>
      <c r="AG65" s="138"/>
      <c r="AH65" s="154"/>
      <c r="AI65" s="159"/>
      <c r="AJ65" s="159"/>
      <c r="AK65" s="154"/>
      <c r="AL65" s="160"/>
    </row>
    <row r="66" spans="1:38" s="161" customFormat="1" ht="17.25" customHeight="1">
      <c r="A66" s="2" t="s">
        <v>29</v>
      </c>
      <c r="B66" s="68" t="s">
        <v>13</v>
      </c>
      <c r="C66" s="2" t="s">
        <v>46</v>
      </c>
      <c r="D66" s="58" t="s">
        <v>81</v>
      </c>
      <c r="E66" s="153" t="s">
        <v>67</v>
      </c>
      <c r="F66" s="153" t="s">
        <v>50</v>
      </c>
      <c r="G66" s="162" t="s">
        <v>90</v>
      </c>
      <c r="H66" s="139" t="s">
        <v>17</v>
      </c>
      <c r="I66" s="155">
        <v>0</v>
      </c>
      <c r="J66" s="167">
        <v>5400</v>
      </c>
      <c r="K66" s="166">
        <v>15300</v>
      </c>
      <c r="L66" s="166">
        <v>22000</v>
      </c>
      <c r="M66" s="166">
        <v>19000</v>
      </c>
      <c r="N66" s="166">
        <v>13000</v>
      </c>
      <c r="O66" s="166">
        <v>5200</v>
      </c>
      <c r="P66" s="166">
        <v>500</v>
      </c>
      <c r="Q66" s="168">
        <f t="shared" si="9"/>
        <v>80400</v>
      </c>
      <c r="R66" s="204"/>
      <c r="S66" s="138"/>
      <c r="T66" s="138"/>
      <c r="U66" s="138"/>
      <c r="V66" s="138"/>
      <c r="W66" s="138"/>
      <c r="X66" s="138"/>
      <c r="Y66" s="138"/>
      <c r="Z66" s="157"/>
      <c r="AA66" s="11">
        <v>1.52</v>
      </c>
      <c r="AB66" s="11">
        <f t="shared" si="8"/>
        <v>122208</v>
      </c>
      <c r="AC66" s="138"/>
      <c r="AD66" s="138"/>
      <c r="AE66" s="138"/>
      <c r="AF66" s="158"/>
      <c r="AG66" s="138"/>
      <c r="AH66" s="154"/>
      <c r="AI66" s="159"/>
      <c r="AJ66" s="159"/>
      <c r="AK66" s="154"/>
      <c r="AL66" s="160"/>
    </row>
    <row r="67" spans="1:38" s="161" customFormat="1" ht="17.25" customHeight="1">
      <c r="A67" s="2" t="s">
        <v>29</v>
      </c>
      <c r="B67" s="68" t="s">
        <v>13</v>
      </c>
      <c r="C67" s="2" t="s">
        <v>46</v>
      </c>
      <c r="D67" s="58" t="s">
        <v>81</v>
      </c>
      <c r="E67" s="153" t="s">
        <v>67</v>
      </c>
      <c r="F67" s="153" t="s">
        <v>50</v>
      </c>
      <c r="G67" s="162" t="s">
        <v>90</v>
      </c>
      <c r="H67" s="139" t="s">
        <v>41</v>
      </c>
      <c r="I67" s="155">
        <v>0</v>
      </c>
      <c r="J67" s="167">
        <v>2400</v>
      </c>
      <c r="K67" s="166">
        <v>6700</v>
      </c>
      <c r="L67" s="166">
        <v>9500</v>
      </c>
      <c r="M67" s="166">
        <v>8200</v>
      </c>
      <c r="N67" s="166">
        <v>5500</v>
      </c>
      <c r="O67" s="166">
        <v>2400</v>
      </c>
      <c r="P67" s="166">
        <v>300</v>
      </c>
      <c r="Q67" s="168">
        <f t="shared" si="9"/>
        <v>35000</v>
      </c>
      <c r="R67" s="138"/>
      <c r="S67" s="138"/>
      <c r="T67" s="138"/>
      <c r="U67" s="138"/>
      <c r="V67" s="138"/>
      <c r="W67" s="138"/>
      <c r="X67" s="138"/>
      <c r="Y67" s="138"/>
      <c r="Z67" s="157"/>
      <c r="AA67" s="11">
        <v>1.52</v>
      </c>
      <c r="AB67" s="11">
        <f t="shared" si="8"/>
        <v>53200</v>
      </c>
      <c r="AC67" s="138"/>
      <c r="AD67" s="138"/>
      <c r="AE67" s="138"/>
      <c r="AF67" s="158"/>
      <c r="AG67" s="138"/>
      <c r="AH67" s="154"/>
      <c r="AI67" s="159"/>
      <c r="AJ67" s="159"/>
      <c r="AK67" s="154"/>
      <c r="AL67" s="160"/>
    </row>
    <row r="68" spans="1:38" s="161" customFormat="1" ht="17.25" customHeight="1">
      <c r="A68" s="2" t="s">
        <v>29</v>
      </c>
      <c r="B68" s="68" t="s">
        <v>13</v>
      </c>
      <c r="C68" s="2" t="s">
        <v>46</v>
      </c>
      <c r="D68" s="58" t="s">
        <v>81</v>
      </c>
      <c r="E68" s="153" t="s">
        <v>67</v>
      </c>
      <c r="F68" s="153" t="s">
        <v>50</v>
      </c>
      <c r="G68" s="162" t="s">
        <v>90</v>
      </c>
      <c r="H68" s="139" t="s">
        <v>38</v>
      </c>
      <c r="I68" s="155">
        <v>0</v>
      </c>
      <c r="J68" s="167">
        <v>4900</v>
      </c>
      <c r="K68" s="166">
        <v>13600</v>
      </c>
      <c r="L68" s="166">
        <v>19400</v>
      </c>
      <c r="M68" s="166">
        <v>16500</v>
      </c>
      <c r="N68" s="166">
        <v>11400</v>
      </c>
      <c r="O68" s="166">
        <v>4800</v>
      </c>
      <c r="P68" s="166">
        <v>600</v>
      </c>
      <c r="Q68" s="168">
        <f t="shared" si="9"/>
        <v>71200</v>
      </c>
      <c r="R68" s="138"/>
      <c r="S68" s="138"/>
      <c r="T68" s="138"/>
      <c r="U68" s="138"/>
      <c r="V68" s="138"/>
      <c r="W68" s="138"/>
      <c r="X68" s="138"/>
      <c r="Y68" s="138"/>
      <c r="Z68" s="157"/>
      <c r="AA68" s="11">
        <v>1.52</v>
      </c>
      <c r="AB68" s="11">
        <f t="shared" si="8"/>
        <v>108224</v>
      </c>
      <c r="AC68" s="138"/>
      <c r="AD68" s="138"/>
      <c r="AE68" s="138"/>
      <c r="AF68" s="158"/>
      <c r="AG68" s="138"/>
      <c r="AH68" s="154"/>
      <c r="AI68" s="159"/>
      <c r="AJ68" s="159"/>
      <c r="AK68" s="154"/>
      <c r="AL68" s="160"/>
    </row>
    <row r="69" spans="1:38" s="161" customFormat="1" ht="17.25" customHeight="1">
      <c r="A69" s="2" t="s">
        <v>29</v>
      </c>
      <c r="B69" s="68" t="s">
        <v>13</v>
      </c>
      <c r="C69" s="2" t="s">
        <v>46</v>
      </c>
      <c r="D69" s="58" t="s">
        <v>81</v>
      </c>
      <c r="E69" s="153" t="s">
        <v>67</v>
      </c>
      <c r="F69" s="153" t="s">
        <v>50</v>
      </c>
      <c r="G69" s="162" t="s">
        <v>94</v>
      </c>
      <c r="H69" s="139" t="s">
        <v>17</v>
      </c>
      <c r="I69" s="155">
        <v>0</v>
      </c>
      <c r="J69" s="167">
        <v>5400</v>
      </c>
      <c r="K69" s="166">
        <v>15300</v>
      </c>
      <c r="L69" s="166">
        <v>22000</v>
      </c>
      <c r="M69" s="166">
        <v>19000</v>
      </c>
      <c r="N69" s="166">
        <v>13000</v>
      </c>
      <c r="O69" s="166">
        <v>5200</v>
      </c>
      <c r="P69" s="166">
        <v>500</v>
      </c>
      <c r="Q69" s="168">
        <f t="shared" si="9"/>
        <v>80400</v>
      </c>
      <c r="R69" s="138"/>
      <c r="S69" s="138"/>
      <c r="T69" s="138"/>
      <c r="U69" s="138"/>
      <c r="V69" s="138"/>
      <c r="W69" s="138"/>
      <c r="X69" s="138"/>
      <c r="Y69" s="138"/>
      <c r="Z69" s="157"/>
      <c r="AA69" s="11">
        <v>1.52</v>
      </c>
      <c r="AB69" s="11">
        <f t="shared" si="8"/>
        <v>122208</v>
      </c>
      <c r="AC69" s="138"/>
      <c r="AD69" s="138"/>
      <c r="AE69" s="138"/>
      <c r="AF69" s="158"/>
      <c r="AG69" s="138"/>
      <c r="AH69" s="154"/>
      <c r="AI69" s="159"/>
      <c r="AJ69" s="159"/>
      <c r="AK69" s="154"/>
      <c r="AL69" s="160"/>
    </row>
    <row r="70" spans="1:38" s="161" customFormat="1" ht="17.25" customHeight="1">
      <c r="A70" s="2" t="s">
        <v>29</v>
      </c>
      <c r="B70" s="68" t="s">
        <v>13</v>
      </c>
      <c r="C70" s="2" t="s">
        <v>46</v>
      </c>
      <c r="D70" s="58" t="s">
        <v>81</v>
      </c>
      <c r="E70" s="153" t="s">
        <v>67</v>
      </c>
      <c r="F70" s="153" t="s">
        <v>50</v>
      </c>
      <c r="G70" s="162" t="s">
        <v>94</v>
      </c>
      <c r="H70" s="139" t="s">
        <v>41</v>
      </c>
      <c r="I70" s="155">
        <v>0</v>
      </c>
      <c r="J70" s="167">
        <v>2700</v>
      </c>
      <c r="K70" s="166">
        <v>7650</v>
      </c>
      <c r="L70" s="166">
        <v>11000</v>
      </c>
      <c r="M70" s="166">
        <v>9500</v>
      </c>
      <c r="N70" s="166">
        <v>6500</v>
      </c>
      <c r="O70" s="166">
        <v>2600</v>
      </c>
      <c r="P70" s="166">
        <v>250</v>
      </c>
      <c r="Q70" s="168">
        <f t="shared" si="9"/>
        <v>40200</v>
      </c>
      <c r="R70" s="138"/>
      <c r="S70" s="138"/>
      <c r="T70" s="138"/>
      <c r="U70" s="138"/>
      <c r="V70" s="138"/>
      <c r="W70" s="138"/>
      <c r="X70" s="138"/>
      <c r="Y70" s="138"/>
      <c r="Z70" s="157"/>
      <c r="AA70" s="11">
        <v>1.52</v>
      </c>
      <c r="AB70" s="11">
        <f t="shared" si="8"/>
        <v>61104</v>
      </c>
      <c r="AC70" s="138"/>
      <c r="AD70" s="138"/>
      <c r="AE70" s="138"/>
      <c r="AF70" s="158"/>
      <c r="AG70" s="138"/>
      <c r="AH70" s="154"/>
      <c r="AI70" s="159"/>
      <c r="AJ70" s="159"/>
      <c r="AK70" s="154"/>
      <c r="AL70" s="160"/>
    </row>
    <row r="71" spans="1:38" s="161" customFormat="1" ht="17.25" customHeight="1">
      <c r="A71" s="2" t="s">
        <v>29</v>
      </c>
      <c r="B71" s="68" t="s">
        <v>13</v>
      </c>
      <c r="C71" s="2" t="s">
        <v>46</v>
      </c>
      <c r="D71" s="58" t="s">
        <v>81</v>
      </c>
      <c r="E71" s="153" t="s">
        <v>67</v>
      </c>
      <c r="F71" s="153" t="s">
        <v>50</v>
      </c>
      <c r="G71" s="162" t="s">
        <v>94</v>
      </c>
      <c r="H71" s="139" t="s">
        <v>38</v>
      </c>
      <c r="I71" s="155">
        <v>0</v>
      </c>
      <c r="J71" s="167">
        <v>2700</v>
      </c>
      <c r="K71" s="166">
        <v>7650</v>
      </c>
      <c r="L71" s="166">
        <v>11000</v>
      </c>
      <c r="M71" s="166">
        <v>9500</v>
      </c>
      <c r="N71" s="166">
        <v>6500</v>
      </c>
      <c r="O71" s="166">
        <v>2600</v>
      </c>
      <c r="P71" s="166">
        <v>250</v>
      </c>
      <c r="Q71" s="168">
        <f t="shared" si="9"/>
        <v>40200</v>
      </c>
      <c r="R71" s="138"/>
      <c r="S71" s="138"/>
      <c r="T71" s="138"/>
      <c r="U71" s="138"/>
      <c r="V71" s="138"/>
      <c r="W71" s="138"/>
      <c r="X71" s="138"/>
      <c r="Y71" s="138"/>
      <c r="Z71" s="157"/>
      <c r="AA71" s="11">
        <v>1.52</v>
      </c>
      <c r="AB71" s="11">
        <f t="shared" si="8"/>
        <v>61104</v>
      </c>
      <c r="AC71" s="138"/>
      <c r="AD71" s="138"/>
      <c r="AE71" s="138"/>
      <c r="AF71" s="158"/>
      <c r="AG71" s="138"/>
      <c r="AH71" s="154"/>
      <c r="AI71" s="159"/>
      <c r="AJ71" s="159"/>
      <c r="AK71" s="154"/>
      <c r="AL71" s="160"/>
    </row>
    <row r="72" spans="1:38" s="161" customFormat="1" ht="17.25" customHeight="1">
      <c r="A72" s="154" t="s">
        <v>29</v>
      </c>
      <c r="B72" s="154" t="s">
        <v>13</v>
      </c>
      <c r="C72" s="154" t="s">
        <v>46</v>
      </c>
      <c r="D72" s="26" t="s">
        <v>48</v>
      </c>
      <c r="E72" s="153" t="s">
        <v>67</v>
      </c>
      <c r="F72" s="153">
        <v>3000</v>
      </c>
      <c r="G72" s="162" t="s">
        <v>182</v>
      </c>
      <c r="H72" s="139" t="s">
        <v>38</v>
      </c>
      <c r="I72" s="155">
        <v>0</v>
      </c>
      <c r="J72" s="155">
        <v>0</v>
      </c>
      <c r="K72" s="166">
        <v>7200</v>
      </c>
      <c r="L72" s="166">
        <v>5040</v>
      </c>
      <c r="M72" s="155">
        <v>0</v>
      </c>
      <c r="N72" s="155">
        <v>0</v>
      </c>
      <c r="O72" s="155">
        <v>0</v>
      </c>
      <c r="P72" s="155">
        <v>0</v>
      </c>
      <c r="Q72" s="168">
        <f t="shared" si="9"/>
        <v>12240</v>
      </c>
      <c r="R72" s="138"/>
      <c r="S72" s="138"/>
      <c r="T72" s="138"/>
      <c r="U72" s="138"/>
      <c r="V72" s="138"/>
      <c r="W72" s="138"/>
      <c r="X72" s="138"/>
      <c r="Y72" s="138"/>
      <c r="Z72" s="157"/>
      <c r="AA72" s="11">
        <v>1.1100000000000001</v>
      </c>
      <c r="AB72" s="11">
        <f t="shared" ref="AB72:AB80" si="10">Q72*AA72</f>
        <v>13586.400000000001</v>
      </c>
      <c r="AC72" s="138"/>
      <c r="AD72" s="138"/>
      <c r="AE72" s="138"/>
      <c r="AF72" s="158"/>
      <c r="AG72" s="138"/>
      <c r="AH72" s="154"/>
      <c r="AI72" s="159"/>
      <c r="AJ72" s="159"/>
      <c r="AK72" s="154"/>
      <c r="AL72" s="160"/>
    </row>
    <row r="73" spans="1:38" s="161" customFormat="1" ht="17.25" customHeight="1">
      <c r="A73" s="154" t="s">
        <v>29</v>
      </c>
      <c r="B73" s="154" t="s">
        <v>13</v>
      </c>
      <c r="C73" s="154" t="s">
        <v>46</v>
      </c>
      <c r="D73" s="26" t="s">
        <v>49</v>
      </c>
      <c r="E73" s="153" t="s">
        <v>68</v>
      </c>
      <c r="F73" s="153">
        <v>4000</v>
      </c>
      <c r="G73" s="162" t="s">
        <v>182</v>
      </c>
      <c r="H73" s="139" t="s">
        <v>38</v>
      </c>
      <c r="I73" s="155">
        <v>0</v>
      </c>
      <c r="J73" s="155">
        <v>0</v>
      </c>
      <c r="K73" s="155">
        <v>0</v>
      </c>
      <c r="L73" s="155">
        <v>0</v>
      </c>
      <c r="M73" s="166">
        <v>5472</v>
      </c>
      <c r="N73" s="155">
        <v>0</v>
      </c>
      <c r="O73" s="155">
        <v>0</v>
      </c>
      <c r="P73" s="155">
        <v>0</v>
      </c>
      <c r="Q73" s="168">
        <f t="shared" si="9"/>
        <v>5472</v>
      </c>
      <c r="R73" s="138"/>
      <c r="S73" s="138"/>
      <c r="T73" s="138"/>
      <c r="U73" s="138"/>
      <c r="V73" s="138"/>
      <c r="W73" s="138"/>
      <c r="X73" s="138"/>
      <c r="Y73" s="138"/>
      <c r="Z73" s="157"/>
      <c r="AA73" s="11">
        <v>0.96</v>
      </c>
      <c r="AB73" s="11">
        <f t="shared" si="10"/>
        <v>5253.12</v>
      </c>
      <c r="AC73" s="138"/>
      <c r="AD73" s="138"/>
      <c r="AE73" s="138"/>
      <c r="AF73" s="158"/>
      <c r="AG73" s="138"/>
      <c r="AH73" s="154"/>
      <c r="AI73" s="159"/>
      <c r="AJ73" s="159"/>
      <c r="AK73" s="154"/>
      <c r="AL73" s="160"/>
    </row>
    <row r="74" spans="1:38" s="161" customFormat="1" ht="17.25" customHeight="1">
      <c r="A74" s="2" t="s">
        <v>29</v>
      </c>
      <c r="B74" s="2" t="s">
        <v>13</v>
      </c>
      <c r="C74" s="2" t="s">
        <v>46</v>
      </c>
      <c r="D74" s="26" t="s">
        <v>48</v>
      </c>
      <c r="E74" s="170" t="s">
        <v>67</v>
      </c>
      <c r="F74" s="170">
        <v>3000</v>
      </c>
      <c r="G74" s="170" t="s">
        <v>187</v>
      </c>
      <c r="H74" s="139" t="s">
        <v>38</v>
      </c>
      <c r="I74" s="52">
        <v>0</v>
      </c>
      <c r="J74" s="52">
        <v>0</v>
      </c>
      <c r="K74" s="52">
        <v>0</v>
      </c>
      <c r="L74" s="52">
        <v>5040</v>
      </c>
      <c r="M74" s="52">
        <v>0</v>
      </c>
      <c r="N74" s="52">
        <v>0</v>
      </c>
      <c r="O74" s="52">
        <v>0</v>
      </c>
      <c r="P74" s="52">
        <v>0</v>
      </c>
      <c r="Q74" s="18">
        <f t="shared" si="9"/>
        <v>5040</v>
      </c>
      <c r="R74" s="138"/>
      <c r="S74" s="138"/>
      <c r="T74" s="138"/>
      <c r="U74" s="138"/>
      <c r="V74" s="138"/>
      <c r="W74" s="138"/>
      <c r="X74" s="138"/>
      <c r="Y74" s="138"/>
      <c r="Z74" s="157"/>
      <c r="AA74" s="11">
        <v>1.1100000000000001</v>
      </c>
      <c r="AB74" s="11">
        <f t="shared" si="10"/>
        <v>5594.4000000000005</v>
      </c>
      <c r="AC74" s="138"/>
      <c r="AD74" s="138"/>
      <c r="AE74" s="138"/>
      <c r="AF74" s="158"/>
      <c r="AG74" s="138"/>
      <c r="AH74" s="154"/>
      <c r="AI74" s="159"/>
      <c r="AJ74" s="159"/>
      <c r="AK74" s="154"/>
      <c r="AL74" s="160"/>
    </row>
    <row r="75" spans="1:38" s="161" customFormat="1" ht="17.25" customHeight="1">
      <c r="A75" s="2" t="s">
        <v>29</v>
      </c>
      <c r="B75" s="2" t="s">
        <v>13</v>
      </c>
      <c r="C75" s="2" t="s">
        <v>46</v>
      </c>
      <c r="D75" s="26" t="s">
        <v>49</v>
      </c>
      <c r="E75" s="170" t="s">
        <v>68</v>
      </c>
      <c r="F75" s="170">
        <v>4000</v>
      </c>
      <c r="G75" s="170" t="s">
        <v>187</v>
      </c>
      <c r="H75" s="139" t="s">
        <v>38</v>
      </c>
      <c r="I75" s="52">
        <v>0</v>
      </c>
      <c r="J75" s="52">
        <v>0</v>
      </c>
      <c r="K75" s="52">
        <v>0</v>
      </c>
      <c r="L75" s="52">
        <v>9936</v>
      </c>
      <c r="M75" s="52">
        <v>3960</v>
      </c>
      <c r="N75" s="52">
        <v>0</v>
      </c>
      <c r="O75" s="52">
        <v>0</v>
      </c>
      <c r="P75" s="52">
        <v>0</v>
      </c>
      <c r="Q75" s="18">
        <f t="shared" si="9"/>
        <v>13896</v>
      </c>
      <c r="R75" s="138"/>
      <c r="S75" s="138"/>
      <c r="T75" s="138"/>
      <c r="U75" s="138"/>
      <c r="V75" s="138"/>
      <c r="W75" s="138"/>
      <c r="X75" s="138"/>
      <c r="Y75" s="138"/>
      <c r="Z75" s="157"/>
      <c r="AA75" s="11">
        <v>0.96</v>
      </c>
      <c r="AB75" s="11">
        <f t="shared" si="10"/>
        <v>13340.16</v>
      </c>
      <c r="AC75" s="138"/>
      <c r="AD75" s="138"/>
      <c r="AE75" s="138"/>
      <c r="AF75" s="158"/>
      <c r="AG75" s="138"/>
      <c r="AH75" s="154"/>
      <c r="AI75" s="159"/>
      <c r="AJ75" s="159"/>
      <c r="AK75" s="154"/>
      <c r="AL75" s="160"/>
    </row>
    <row r="76" spans="1:38" s="161" customFormat="1" ht="17.25" customHeight="1">
      <c r="A76" s="2" t="s">
        <v>29</v>
      </c>
      <c r="B76" s="2" t="s">
        <v>13</v>
      </c>
      <c r="C76" s="2" t="s">
        <v>46</v>
      </c>
      <c r="D76" s="26" t="s">
        <v>48</v>
      </c>
      <c r="E76" s="171" t="s">
        <v>67</v>
      </c>
      <c r="F76" s="171">
        <v>3000</v>
      </c>
      <c r="G76" s="162" t="s">
        <v>190</v>
      </c>
      <c r="H76" s="139" t="s">
        <v>40</v>
      </c>
      <c r="I76" s="155">
        <v>0</v>
      </c>
      <c r="J76" s="52">
        <v>0</v>
      </c>
      <c r="K76" s="166">
        <v>10800</v>
      </c>
      <c r="L76" s="166">
        <v>10800</v>
      </c>
      <c r="M76" s="166">
        <v>7920</v>
      </c>
      <c r="N76" s="166">
        <v>5040</v>
      </c>
      <c r="O76" s="52">
        <v>0</v>
      </c>
      <c r="P76" s="52">
        <v>0</v>
      </c>
      <c r="Q76" s="168">
        <f>SUM(I76:P76)</f>
        <v>34560</v>
      </c>
      <c r="R76" s="138"/>
      <c r="S76" s="138"/>
      <c r="T76" s="138"/>
      <c r="U76" s="138"/>
      <c r="V76" s="138"/>
      <c r="W76" s="138"/>
      <c r="X76" s="138"/>
      <c r="Y76" s="138"/>
      <c r="Z76" s="157"/>
      <c r="AA76" s="11">
        <v>1.1100000000000001</v>
      </c>
      <c r="AB76" s="11">
        <f t="shared" si="10"/>
        <v>38361.600000000006</v>
      </c>
      <c r="AC76" s="138"/>
      <c r="AD76" s="138"/>
      <c r="AE76" s="138"/>
      <c r="AF76" s="158"/>
      <c r="AG76" s="138"/>
      <c r="AH76" s="154"/>
      <c r="AI76" s="159"/>
      <c r="AJ76" s="159"/>
      <c r="AK76" s="154"/>
      <c r="AL76" s="160"/>
    </row>
    <row r="77" spans="1:38" s="161" customFormat="1" ht="17.25" customHeight="1">
      <c r="A77" s="2" t="s">
        <v>29</v>
      </c>
      <c r="B77" s="2" t="s">
        <v>13</v>
      </c>
      <c r="C77" s="2" t="s">
        <v>46</v>
      </c>
      <c r="D77" s="26" t="s">
        <v>49</v>
      </c>
      <c r="E77" s="171" t="s">
        <v>68</v>
      </c>
      <c r="F77" s="171">
        <v>4000</v>
      </c>
      <c r="G77" s="162" t="s">
        <v>190</v>
      </c>
      <c r="H77" s="139" t="s">
        <v>41</v>
      </c>
      <c r="I77" s="155">
        <v>0</v>
      </c>
      <c r="J77" s="52">
        <v>0</v>
      </c>
      <c r="K77" s="166">
        <v>1260</v>
      </c>
      <c r="L77" s="166">
        <v>1260</v>
      </c>
      <c r="M77" s="166">
        <v>1260</v>
      </c>
      <c r="N77" s="52">
        <v>0</v>
      </c>
      <c r="O77" s="52">
        <v>0</v>
      </c>
      <c r="P77" s="52">
        <v>0</v>
      </c>
      <c r="Q77" s="168">
        <f>SUM(I77:P77)</f>
        <v>3780</v>
      </c>
      <c r="R77" s="138"/>
      <c r="S77" s="138"/>
      <c r="T77" s="138"/>
      <c r="U77" s="138"/>
      <c r="V77" s="138"/>
      <c r="W77" s="138"/>
      <c r="X77" s="138"/>
      <c r="Y77" s="138"/>
      <c r="Z77" s="157"/>
      <c r="AA77" s="11">
        <v>0.96</v>
      </c>
      <c r="AB77" s="11">
        <f t="shared" si="10"/>
        <v>3628.7999999999997</v>
      </c>
      <c r="AC77" s="138"/>
      <c r="AD77" s="138"/>
      <c r="AE77" s="138"/>
      <c r="AF77" s="158"/>
      <c r="AG77" s="138"/>
      <c r="AH77" s="154"/>
      <c r="AI77" s="159"/>
      <c r="AJ77" s="159"/>
      <c r="AK77" s="154"/>
      <c r="AL77" s="160"/>
    </row>
    <row r="78" spans="1:38" s="161" customFormat="1" ht="17.25" customHeight="1">
      <c r="A78" s="2" t="s">
        <v>29</v>
      </c>
      <c r="B78" s="2" t="s">
        <v>13</v>
      </c>
      <c r="C78" s="2" t="s">
        <v>46</v>
      </c>
      <c r="D78" s="58" t="s">
        <v>81</v>
      </c>
      <c r="E78" s="174" t="s">
        <v>67</v>
      </c>
      <c r="F78" s="174" t="s">
        <v>50</v>
      </c>
      <c r="G78" s="173" t="s">
        <v>194</v>
      </c>
      <c r="H78" s="139" t="s">
        <v>17</v>
      </c>
      <c r="I78" s="52">
        <v>0</v>
      </c>
      <c r="J78" s="52">
        <v>0</v>
      </c>
      <c r="K78" s="52">
        <v>0</v>
      </c>
      <c r="L78" s="52">
        <v>0</v>
      </c>
      <c r="M78" s="52">
        <v>0</v>
      </c>
      <c r="N78" s="52">
        <v>5000</v>
      </c>
      <c r="O78" s="52">
        <v>13000</v>
      </c>
      <c r="P78" s="52">
        <v>720</v>
      </c>
      <c r="Q78" s="18">
        <f>SUM(I78:P78)</f>
        <v>18720</v>
      </c>
      <c r="R78" s="138"/>
      <c r="S78" s="138"/>
      <c r="T78" s="138"/>
      <c r="U78" s="138"/>
      <c r="V78" s="138"/>
      <c r="W78" s="138"/>
      <c r="X78" s="138"/>
      <c r="Y78" s="138"/>
      <c r="Z78" s="157"/>
      <c r="AA78" s="157">
        <v>1.52</v>
      </c>
      <c r="AB78" s="157">
        <f t="shared" si="10"/>
        <v>28454.400000000001</v>
      </c>
      <c r="AC78" s="138"/>
      <c r="AD78" s="138"/>
      <c r="AE78" s="138"/>
      <c r="AF78" s="158"/>
      <c r="AG78" s="138"/>
      <c r="AH78" s="154"/>
      <c r="AI78" s="159"/>
      <c r="AJ78" s="159"/>
      <c r="AK78" s="154"/>
      <c r="AL78" s="160"/>
    </row>
    <row r="79" spans="1:38" s="161" customFormat="1" ht="17.25" customHeight="1">
      <c r="A79" s="2" t="s">
        <v>29</v>
      </c>
      <c r="B79" s="2" t="s">
        <v>13</v>
      </c>
      <c r="C79" s="2" t="s">
        <v>46</v>
      </c>
      <c r="D79" s="58" t="s">
        <v>81</v>
      </c>
      <c r="E79" s="174" t="s">
        <v>67</v>
      </c>
      <c r="F79" s="174" t="s">
        <v>50</v>
      </c>
      <c r="G79" s="174" t="s">
        <v>194</v>
      </c>
      <c r="H79" s="139" t="s">
        <v>41</v>
      </c>
      <c r="I79" s="52">
        <v>0</v>
      </c>
      <c r="J79" s="52">
        <v>0</v>
      </c>
      <c r="K79" s="52">
        <v>0</v>
      </c>
      <c r="L79" s="52">
        <v>0</v>
      </c>
      <c r="M79" s="52">
        <v>5000</v>
      </c>
      <c r="N79" s="52">
        <v>10000</v>
      </c>
      <c r="O79" s="52">
        <v>3000</v>
      </c>
      <c r="P79" s="52">
        <v>0</v>
      </c>
      <c r="Q79" s="18">
        <f>SUM(I79:P79)</f>
        <v>18000</v>
      </c>
      <c r="R79" s="138"/>
      <c r="S79" s="138"/>
      <c r="T79" s="138"/>
      <c r="U79" s="138"/>
      <c r="V79" s="138"/>
      <c r="W79" s="138"/>
      <c r="X79" s="138"/>
      <c r="Y79" s="138"/>
      <c r="Z79" s="157"/>
      <c r="AA79" s="157">
        <v>1.52</v>
      </c>
      <c r="AB79" s="157">
        <f t="shared" si="10"/>
        <v>27360</v>
      </c>
      <c r="AC79" s="138"/>
      <c r="AD79" s="138"/>
      <c r="AE79" s="138"/>
      <c r="AF79" s="158"/>
      <c r="AG79" s="138"/>
      <c r="AH79" s="154"/>
      <c r="AI79" s="159"/>
      <c r="AJ79" s="159"/>
      <c r="AK79" s="154"/>
      <c r="AL79" s="160"/>
    </row>
    <row r="80" spans="1:38" s="161" customFormat="1" ht="17.25" customHeight="1">
      <c r="A80" s="2" t="s">
        <v>29</v>
      </c>
      <c r="B80" s="2" t="s">
        <v>13</v>
      </c>
      <c r="C80" s="2" t="s">
        <v>46</v>
      </c>
      <c r="D80" s="58" t="s">
        <v>81</v>
      </c>
      <c r="E80" s="174" t="s">
        <v>67</v>
      </c>
      <c r="F80" s="174" t="s">
        <v>50</v>
      </c>
      <c r="G80" s="174" t="s">
        <v>194</v>
      </c>
      <c r="H80" s="139" t="s">
        <v>38</v>
      </c>
      <c r="I80" s="52">
        <v>0</v>
      </c>
      <c r="J80" s="52">
        <v>0</v>
      </c>
      <c r="K80" s="52">
        <v>0</v>
      </c>
      <c r="L80" s="52">
        <v>0</v>
      </c>
      <c r="M80" s="52">
        <v>0</v>
      </c>
      <c r="N80" s="52">
        <v>5000</v>
      </c>
      <c r="O80" s="52">
        <v>5000</v>
      </c>
      <c r="P80" s="52">
        <v>0</v>
      </c>
      <c r="Q80" s="18">
        <f>SUM(I80:P80)</f>
        <v>10000</v>
      </c>
      <c r="R80" s="138"/>
      <c r="S80" s="138"/>
      <c r="T80" s="138"/>
      <c r="U80" s="138"/>
      <c r="V80" s="138"/>
      <c r="W80" s="138"/>
      <c r="X80" s="138"/>
      <c r="Y80" s="138"/>
      <c r="Z80" s="157"/>
      <c r="AA80" s="157">
        <v>1.52</v>
      </c>
      <c r="AB80" s="157">
        <f t="shared" si="10"/>
        <v>15200</v>
      </c>
      <c r="AC80" s="138"/>
      <c r="AD80" s="138"/>
      <c r="AE80" s="138"/>
      <c r="AF80" s="158"/>
      <c r="AG80" s="138"/>
      <c r="AH80" s="154"/>
      <c r="AI80" s="159"/>
      <c r="AJ80" s="159"/>
      <c r="AK80" s="154"/>
      <c r="AL80" s="160"/>
    </row>
    <row r="81" spans="1:39" s="161" customFormat="1" ht="17.25" customHeight="1">
      <c r="A81" s="2" t="s">
        <v>29</v>
      </c>
      <c r="B81" s="2" t="s">
        <v>13</v>
      </c>
      <c r="C81" s="2" t="s">
        <v>46</v>
      </c>
      <c r="D81" s="26" t="s">
        <v>48</v>
      </c>
      <c r="E81" s="194" t="s">
        <v>67</v>
      </c>
      <c r="F81" s="194">
        <v>3000</v>
      </c>
      <c r="G81" s="194" t="s">
        <v>195</v>
      </c>
      <c r="H81" s="139" t="s">
        <v>38</v>
      </c>
      <c r="I81" s="52">
        <v>0</v>
      </c>
      <c r="J81" s="52">
        <v>0</v>
      </c>
      <c r="K81" s="52">
        <v>3024</v>
      </c>
      <c r="L81" s="52">
        <v>4536</v>
      </c>
      <c r="M81" s="52">
        <v>0</v>
      </c>
      <c r="N81" s="52">
        <v>0</v>
      </c>
      <c r="O81" s="52">
        <v>0</v>
      </c>
      <c r="P81" s="52">
        <v>0</v>
      </c>
      <c r="Q81" s="18">
        <f t="shared" ref="Q81:Q90" si="11">SUM(I81:P81)</f>
        <v>7560</v>
      </c>
      <c r="R81" s="138"/>
      <c r="S81" s="138"/>
      <c r="T81" s="138"/>
      <c r="U81" s="138"/>
      <c r="V81" s="138"/>
      <c r="W81" s="138"/>
      <c r="X81" s="138"/>
      <c r="Y81" s="138"/>
      <c r="Z81" s="157"/>
      <c r="AA81" s="11">
        <v>1.1100000000000001</v>
      </c>
      <c r="AB81" s="11">
        <f>Q81*AA81</f>
        <v>8391.6</v>
      </c>
      <c r="AC81" s="138"/>
      <c r="AD81" s="138"/>
      <c r="AE81" s="138"/>
      <c r="AF81" s="158"/>
      <c r="AG81" s="138"/>
      <c r="AH81" s="154"/>
      <c r="AI81" s="159"/>
      <c r="AJ81" s="159"/>
      <c r="AK81" s="154"/>
      <c r="AL81" s="160"/>
    </row>
    <row r="82" spans="1:39" s="161" customFormat="1" ht="17.25" customHeight="1">
      <c r="A82" s="2" t="s">
        <v>29</v>
      </c>
      <c r="B82" s="2" t="s">
        <v>13</v>
      </c>
      <c r="C82" s="2" t="s">
        <v>46</v>
      </c>
      <c r="D82" s="26" t="s">
        <v>48</v>
      </c>
      <c r="E82" s="194" t="s">
        <v>67</v>
      </c>
      <c r="F82" s="194">
        <v>3000</v>
      </c>
      <c r="G82" s="194" t="s">
        <v>195</v>
      </c>
      <c r="H82" s="139" t="s">
        <v>41</v>
      </c>
      <c r="I82" s="52">
        <v>0</v>
      </c>
      <c r="J82" s="52">
        <v>0</v>
      </c>
      <c r="K82" s="52">
        <v>0</v>
      </c>
      <c r="L82" s="52">
        <v>0</v>
      </c>
      <c r="M82" s="52">
        <v>0</v>
      </c>
      <c r="N82" s="52">
        <v>3528</v>
      </c>
      <c r="O82" s="52">
        <v>0</v>
      </c>
      <c r="P82" s="52">
        <v>0</v>
      </c>
      <c r="Q82" s="18">
        <f t="shared" si="11"/>
        <v>3528</v>
      </c>
      <c r="R82" s="138"/>
      <c r="S82" s="138"/>
      <c r="T82" s="138"/>
      <c r="U82" s="138"/>
      <c r="V82" s="138"/>
      <c r="W82" s="138"/>
      <c r="X82" s="138"/>
      <c r="Y82" s="138"/>
      <c r="Z82" s="157"/>
      <c r="AA82" s="11">
        <v>1.1100000000000001</v>
      </c>
      <c r="AB82" s="11">
        <f>Q82*AA82</f>
        <v>3916.0800000000004</v>
      </c>
      <c r="AC82" s="138"/>
      <c r="AD82" s="138"/>
      <c r="AE82" s="138"/>
      <c r="AF82" s="158"/>
      <c r="AG82" s="138"/>
      <c r="AH82" s="154"/>
      <c r="AI82" s="159"/>
      <c r="AJ82" s="159"/>
      <c r="AK82" s="154"/>
      <c r="AL82" s="160"/>
    </row>
    <row r="83" spans="1:39" s="161" customFormat="1" ht="17.25" customHeight="1">
      <c r="A83" s="175" t="s">
        <v>29</v>
      </c>
      <c r="B83" s="175" t="s">
        <v>13</v>
      </c>
      <c r="C83" s="175" t="s">
        <v>46</v>
      </c>
      <c r="D83" s="176" t="s">
        <v>49</v>
      </c>
      <c r="E83" s="177" t="s">
        <v>68</v>
      </c>
      <c r="F83" s="177">
        <v>4000</v>
      </c>
      <c r="G83" s="194" t="s">
        <v>195</v>
      </c>
      <c r="H83" s="139" t="s">
        <v>38</v>
      </c>
      <c r="I83" s="52">
        <v>0</v>
      </c>
      <c r="J83" s="52">
        <v>0</v>
      </c>
      <c r="K83" s="52">
        <v>0</v>
      </c>
      <c r="L83" s="52">
        <v>6480</v>
      </c>
      <c r="M83" s="52">
        <v>6480</v>
      </c>
      <c r="N83" s="52">
        <v>0</v>
      </c>
      <c r="O83" s="52">
        <v>0</v>
      </c>
      <c r="P83" s="52">
        <v>0</v>
      </c>
      <c r="Q83" s="18">
        <f t="shared" si="11"/>
        <v>12960</v>
      </c>
      <c r="R83" s="138"/>
      <c r="S83" s="138"/>
      <c r="T83" s="138"/>
      <c r="U83" s="138"/>
      <c r="V83" s="138"/>
      <c r="W83" s="138"/>
      <c r="X83" s="138"/>
      <c r="Y83" s="138"/>
      <c r="Z83" s="157"/>
      <c r="AA83" s="11">
        <v>0.96</v>
      </c>
      <c r="AB83" s="11">
        <f>Q83*AA83</f>
        <v>12441.6</v>
      </c>
      <c r="AC83" s="138"/>
      <c r="AD83" s="138"/>
      <c r="AE83" s="138"/>
      <c r="AF83" s="158"/>
      <c r="AG83" s="138"/>
      <c r="AH83" s="154"/>
      <c r="AI83" s="159"/>
      <c r="AJ83" s="159"/>
      <c r="AK83" s="154"/>
      <c r="AL83" s="160"/>
    </row>
    <row r="84" spans="1:39" s="161" customFormat="1" ht="17.25" customHeight="1">
      <c r="A84" s="175" t="s">
        <v>29</v>
      </c>
      <c r="B84" s="175" t="s">
        <v>13</v>
      </c>
      <c r="C84" s="175" t="s">
        <v>46</v>
      </c>
      <c r="D84" s="176" t="s">
        <v>49</v>
      </c>
      <c r="E84" s="177" t="s">
        <v>68</v>
      </c>
      <c r="F84" s="177">
        <v>4000</v>
      </c>
      <c r="G84" s="194" t="s">
        <v>195</v>
      </c>
      <c r="H84" s="139" t="s">
        <v>16</v>
      </c>
      <c r="I84" s="52">
        <v>0</v>
      </c>
      <c r="J84" s="52">
        <v>0</v>
      </c>
      <c r="K84" s="52">
        <v>0</v>
      </c>
      <c r="L84" s="52">
        <v>6480</v>
      </c>
      <c r="M84" s="52">
        <v>6048</v>
      </c>
      <c r="N84" s="52">
        <v>0</v>
      </c>
      <c r="O84" s="52">
        <v>0</v>
      </c>
      <c r="P84" s="52">
        <v>0</v>
      </c>
      <c r="Q84" s="18">
        <f t="shared" si="11"/>
        <v>12528</v>
      </c>
      <c r="R84" s="138"/>
      <c r="S84" s="138"/>
      <c r="T84" s="138"/>
      <c r="U84" s="138"/>
      <c r="V84" s="138"/>
      <c r="W84" s="138"/>
      <c r="X84" s="138"/>
      <c r="Y84" s="138"/>
      <c r="Z84" s="157"/>
      <c r="AA84" s="11">
        <v>0.96</v>
      </c>
      <c r="AB84" s="11">
        <f>Q84*AA84</f>
        <v>12026.88</v>
      </c>
      <c r="AC84" s="138"/>
      <c r="AD84" s="138"/>
      <c r="AE84" s="138"/>
      <c r="AF84" s="158"/>
      <c r="AG84" s="138"/>
      <c r="AH84" s="154"/>
      <c r="AI84" s="159"/>
      <c r="AJ84" s="159"/>
      <c r="AK84" s="154"/>
      <c r="AL84" s="160"/>
    </row>
    <row r="85" spans="1:39" s="161" customFormat="1" ht="17.25" customHeight="1">
      <c r="A85" s="175" t="s">
        <v>29</v>
      </c>
      <c r="B85" s="175" t="s">
        <v>13</v>
      </c>
      <c r="C85" s="175" t="s">
        <v>46</v>
      </c>
      <c r="D85" s="176" t="s">
        <v>49</v>
      </c>
      <c r="E85" s="177" t="s">
        <v>68</v>
      </c>
      <c r="F85" s="177">
        <v>4000</v>
      </c>
      <c r="G85" s="194" t="s">
        <v>195</v>
      </c>
      <c r="H85" s="139" t="s">
        <v>41</v>
      </c>
      <c r="I85" s="52">
        <v>0</v>
      </c>
      <c r="J85" s="52">
        <v>0</v>
      </c>
      <c r="K85" s="52">
        <v>0</v>
      </c>
      <c r="L85" s="52">
        <v>3528</v>
      </c>
      <c r="M85" s="52">
        <v>3528</v>
      </c>
      <c r="N85" s="52">
        <v>0</v>
      </c>
      <c r="O85" s="52">
        <v>0</v>
      </c>
      <c r="P85" s="52">
        <v>0</v>
      </c>
      <c r="Q85" s="18">
        <f t="shared" si="11"/>
        <v>7056</v>
      </c>
      <c r="R85" s="138"/>
      <c r="S85" s="138"/>
      <c r="T85" s="138"/>
      <c r="U85" s="138"/>
      <c r="V85" s="138"/>
      <c r="W85" s="138"/>
      <c r="X85" s="138"/>
      <c r="Y85" s="138"/>
      <c r="Z85" s="157"/>
      <c r="AA85" s="11">
        <v>0.96</v>
      </c>
      <c r="AB85" s="11">
        <f>Q85*AA85</f>
        <v>6773.7599999999993</v>
      </c>
      <c r="AC85" s="138"/>
      <c r="AD85" s="138"/>
      <c r="AE85" s="138"/>
      <c r="AF85" s="158"/>
      <c r="AG85" s="138"/>
      <c r="AH85" s="154"/>
      <c r="AI85" s="159"/>
      <c r="AJ85" s="159"/>
      <c r="AK85" s="154"/>
      <c r="AL85" s="160"/>
    </row>
    <row r="86" spans="1:39" s="161" customFormat="1" ht="17.25" customHeight="1">
      <c r="A86" s="175" t="s">
        <v>29</v>
      </c>
      <c r="B86" s="175" t="s">
        <v>13</v>
      </c>
      <c r="C86" s="175" t="s">
        <v>46</v>
      </c>
      <c r="D86" s="26" t="s">
        <v>48</v>
      </c>
      <c r="E86" s="194" t="s">
        <v>67</v>
      </c>
      <c r="F86" s="194">
        <v>3000</v>
      </c>
      <c r="G86" s="194" t="s">
        <v>198</v>
      </c>
      <c r="H86" s="139" t="s">
        <v>38</v>
      </c>
      <c r="I86" s="52">
        <v>0</v>
      </c>
      <c r="J86" s="52">
        <v>0</v>
      </c>
      <c r="K86" s="52">
        <v>8640</v>
      </c>
      <c r="L86" s="52">
        <v>5040</v>
      </c>
      <c r="M86" s="52">
        <v>0</v>
      </c>
      <c r="N86" s="52">
        <v>0</v>
      </c>
      <c r="O86" s="52">
        <v>0</v>
      </c>
      <c r="P86" s="52">
        <v>0</v>
      </c>
      <c r="Q86" s="18">
        <f t="shared" si="11"/>
        <v>13680</v>
      </c>
      <c r="R86" s="138"/>
      <c r="S86" s="138"/>
      <c r="T86" s="138"/>
      <c r="U86" s="138"/>
      <c r="V86" s="138"/>
      <c r="W86" s="138"/>
      <c r="X86" s="138"/>
      <c r="Y86" s="138"/>
      <c r="Z86" s="157"/>
      <c r="AA86" s="11">
        <v>1.1100000000000001</v>
      </c>
      <c r="AB86" s="11">
        <f t="shared" ref="AB86:AB149" si="12">Q86*AA86</f>
        <v>15184.800000000001</v>
      </c>
      <c r="AC86" s="138"/>
      <c r="AD86" s="138"/>
      <c r="AE86" s="138"/>
      <c r="AF86" s="158"/>
      <c r="AG86" s="138"/>
      <c r="AH86" s="154"/>
      <c r="AI86" s="159"/>
      <c r="AJ86" s="159"/>
      <c r="AK86" s="154"/>
      <c r="AL86" s="160"/>
    </row>
    <row r="87" spans="1:39" s="161" customFormat="1" ht="17.25" customHeight="1">
      <c r="A87" s="175" t="s">
        <v>29</v>
      </c>
      <c r="B87" s="175" t="s">
        <v>13</v>
      </c>
      <c r="C87" s="175" t="s">
        <v>46</v>
      </c>
      <c r="D87" s="26" t="s">
        <v>48</v>
      </c>
      <c r="E87" s="194" t="s">
        <v>67</v>
      </c>
      <c r="F87" s="194">
        <v>3000</v>
      </c>
      <c r="G87" s="194" t="s">
        <v>198</v>
      </c>
      <c r="H87" s="139" t="s">
        <v>16</v>
      </c>
      <c r="I87" s="52">
        <v>0</v>
      </c>
      <c r="J87" s="52">
        <v>0</v>
      </c>
      <c r="K87" s="52">
        <v>4032</v>
      </c>
      <c r="L87" s="52">
        <v>2160</v>
      </c>
      <c r="M87" s="52">
        <v>0</v>
      </c>
      <c r="N87" s="52">
        <v>0</v>
      </c>
      <c r="O87" s="52">
        <v>0</v>
      </c>
      <c r="P87" s="52">
        <v>0</v>
      </c>
      <c r="Q87" s="18">
        <f t="shared" si="11"/>
        <v>6192</v>
      </c>
      <c r="R87" s="138"/>
      <c r="S87" s="138"/>
      <c r="T87" s="138"/>
      <c r="U87" s="138"/>
      <c r="V87" s="138"/>
      <c r="W87" s="138"/>
      <c r="X87" s="138"/>
      <c r="Y87" s="138"/>
      <c r="Z87" s="157"/>
      <c r="AA87" s="11">
        <v>1.1100000000000001</v>
      </c>
      <c r="AB87" s="11">
        <f t="shared" si="12"/>
        <v>6873.1200000000008</v>
      </c>
      <c r="AC87" s="138"/>
      <c r="AD87" s="138"/>
      <c r="AE87" s="138"/>
      <c r="AF87" s="158"/>
      <c r="AG87" s="138"/>
      <c r="AH87" s="154"/>
      <c r="AI87" s="159"/>
      <c r="AJ87" s="159"/>
      <c r="AK87" s="154"/>
      <c r="AL87" s="160"/>
    </row>
    <row r="88" spans="1:39" s="161" customFormat="1" ht="17.25" customHeight="1">
      <c r="A88" s="175" t="s">
        <v>29</v>
      </c>
      <c r="B88" s="175" t="s">
        <v>13</v>
      </c>
      <c r="C88" s="175" t="s">
        <v>46</v>
      </c>
      <c r="D88" s="176" t="s">
        <v>49</v>
      </c>
      <c r="E88" s="177" t="s">
        <v>68</v>
      </c>
      <c r="F88" s="177">
        <v>4000</v>
      </c>
      <c r="G88" s="194" t="s">
        <v>198</v>
      </c>
      <c r="H88" s="139" t="s">
        <v>38</v>
      </c>
      <c r="I88" s="52">
        <v>0</v>
      </c>
      <c r="J88" s="52">
        <v>0</v>
      </c>
      <c r="K88" s="52">
        <v>0</v>
      </c>
      <c r="L88" s="52">
        <v>4320</v>
      </c>
      <c r="M88" s="52">
        <v>4320</v>
      </c>
      <c r="N88" s="52">
        <v>0</v>
      </c>
      <c r="O88" s="52">
        <v>0</v>
      </c>
      <c r="P88" s="52">
        <v>0</v>
      </c>
      <c r="Q88" s="18">
        <f t="shared" si="11"/>
        <v>8640</v>
      </c>
      <c r="R88" s="138"/>
      <c r="S88" s="138"/>
      <c r="T88" s="138"/>
      <c r="U88" s="138"/>
      <c r="V88" s="138"/>
      <c r="W88" s="138"/>
      <c r="X88" s="138"/>
      <c r="Y88" s="138"/>
      <c r="Z88" s="157"/>
      <c r="AA88" s="11">
        <v>0.96</v>
      </c>
      <c r="AB88" s="11">
        <f t="shared" si="12"/>
        <v>8294.4</v>
      </c>
      <c r="AC88" s="138"/>
      <c r="AD88" s="138"/>
      <c r="AE88" s="138"/>
      <c r="AF88" s="158"/>
      <c r="AG88" s="138"/>
      <c r="AH88" s="154"/>
      <c r="AI88" s="159"/>
      <c r="AJ88" s="159"/>
      <c r="AK88" s="154"/>
      <c r="AL88" s="160"/>
    </row>
    <row r="89" spans="1:39" s="161" customFormat="1" ht="17.25" customHeight="1">
      <c r="A89" s="175" t="s">
        <v>29</v>
      </c>
      <c r="B89" s="175" t="s">
        <v>13</v>
      </c>
      <c r="C89" s="175" t="s">
        <v>46</v>
      </c>
      <c r="D89" s="176" t="s">
        <v>49</v>
      </c>
      <c r="E89" s="177" t="s">
        <v>68</v>
      </c>
      <c r="F89" s="177">
        <v>4000</v>
      </c>
      <c r="G89" s="194" t="s">
        <v>198</v>
      </c>
      <c r="H89" s="139" t="s">
        <v>16</v>
      </c>
      <c r="I89" s="52">
        <v>0</v>
      </c>
      <c r="J89" s="52">
        <v>0</v>
      </c>
      <c r="K89" s="52">
        <v>0</v>
      </c>
      <c r="L89" s="52">
        <v>3600</v>
      </c>
      <c r="M89" s="52">
        <v>3600</v>
      </c>
      <c r="N89" s="52">
        <v>0</v>
      </c>
      <c r="O89" s="52">
        <v>0</v>
      </c>
      <c r="P89" s="52">
        <v>0</v>
      </c>
      <c r="Q89" s="18">
        <f t="shared" si="11"/>
        <v>7200</v>
      </c>
      <c r="R89" s="138"/>
      <c r="S89" s="138"/>
      <c r="T89" s="138"/>
      <c r="U89" s="138"/>
      <c r="V89" s="138"/>
      <c r="W89" s="138"/>
      <c r="X89" s="138"/>
      <c r="Y89" s="138"/>
      <c r="Z89" s="157"/>
      <c r="AA89" s="11">
        <v>0.96</v>
      </c>
      <c r="AB89" s="11">
        <f t="shared" si="12"/>
        <v>6912</v>
      </c>
      <c r="AC89" s="138"/>
      <c r="AD89" s="138"/>
      <c r="AE89" s="138"/>
      <c r="AF89" s="158"/>
      <c r="AG89" s="138"/>
      <c r="AH89" s="154"/>
      <c r="AI89" s="159"/>
      <c r="AJ89" s="159"/>
      <c r="AK89" s="154"/>
      <c r="AL89" s="160"/>
    </row>
    <row r="90" spans="1:39" s="161" customFormat="1" ht="17.25" customHeight="1">
      <c r="A90" s="175" t="s">
        <v>29</v>
      </c>
      <c r="B90" s="175" t="s">
        <v>13</v>
      </c>
      <c r="C90" s="175" t="s">
        <v>46</v>
      </c>
      <c r="D90" s="176" t="s">
        <v>49</v>
      </c>
      <c r="E90" s="177" t="s">
        <v>68</v>
      </c>
      <c r="F90" s="177">
        <v>4000</v>
      </c>
      <c r="G90" s="177" t="s">
        <v>200</v>
      </c>
      <c r="H90" s="205" t="s">
        <v>40</v>
      </c>
      <c r="I90" s="52">
        <v>0</v>
      </c>
      <c r="J90" s="52">
        <v>0</v>
      </c>
      <c r="K90" s="206">
        <v>5000</v>
      </c>
      <c r="L90" s="52">
        <v>0</v>
      </c>
      <c r="M90" s="52">
        <v>0</v>
      </c>
      <c r="N90" s="52">
        <v>0</v>
      </c>
      <c r="O90" s="52">
        <v>0</v>
      </c>
      <c r="P90" s="52">
        <v>0</v>
      </c>
      <c r="Q90" s="18">
        <f t="shared" si="11"/>
        <v>5000</v>
      </c>
      <c r="R90" s="138"/>
      <c r="S90" s="138"/>
      <c r="T90" s="138"/>
      <c r="U90" s="138"/>
      <c r="V90" s="138"/>
      <c r="W90" s="138"/>
      <c r="X90" s="138"/>
      <c r="Y90" s="138"/>
      <c r="Z90" s="157"/>
      <c r="AA90" s="11">
        <v>0.96</v>
      </c>
      <c r="AB90" s="11">
        <f t="shared" si="12"/>
        <v>4800</v>
      </c>
      <c r="AC90" s="138"/>
      <c r="AD90" s="138"/>
      <c r="AE90" s="138"/>
      <c r="AF90" s="158"/>
      <c r="AG90" s="138"/>
      <c r="AH90" s="154"/>
      <c r="AI90" s="159"/>
      <c r="AJ90" s="159"/>
      <c r="AK90" s="154"/>
      <c r="AL90" s="160"/>
    </row>
    <row r="91" spans="1:39" s="161" customFormat="1" ht="17.25" customHeight="1">
      <c r="A91" s="175" t="s">
        <v>29</v>
      </c>
      <c r="B91" s="175" t="s">
        <v>13</v>
      </c>
      <c r="C91" s="175" t="s">
        <v>46</v>
      </c>
      <c r="D91" s="176" t="s">
        <v>49</v>
      </c>
      <c r="E91" s="177" t="s">
        <v>68</v>
      </c>
      <c r="F91" s="177">
        <v>4000</v>
      </c>
      <c r="G91" s="177" t="s">
        <v>200</v>
      </c>
      <c r="H91" s="205" t="s">
        <v>41</v>
      </c>
      <c r="I91" s="52">
        <v>0</v>
      </c>
      <c r="J91" s="52">
        <v>0</v>
      </c>
      <c r="K91" s="206">
        <v>6700</v>
      </c>
      <c r="L91" s="206">
        <v>4000</v>
      </c>
      <c r="M91" s="206">
        <v>4000</v>
      </c>
      <c r="N91" s="52">
        <v>0</v>
      </c>
      <c r="O91" s="52">
        <v>0</v>
      </c>
      <c r="P91" s="52">
        <v>0</v>
      </c>
      <c r="Q91" s="192">
        <f>SUM(I91:P91)</f>
        <v>14700</v>
      </c>
      <c r="R91" s="138"/>
      <c r="S91" s="138"/>
      <c r="T91" s="138"/>
      <c r="U91" s="138"/>
      <c r="V91" s="138"/>
      <c r="W91" s="138"/>
      <c r="X91" s="138"/>
      <c r="Y91" s="138"/>
      <c r="Z91" s="157"/>
      <c r="AA91" s="11">
        <v>0.96</v>
      </c>
      <c r="AB91" s="11">
        <f t="shared" si="12"/>
        <v>14112</v>
      </c>
      <c r="AC91" s="138"/>
      <c r="AD91" s="138"/>
      <c r="AE91" s="138"/>
      <c r="AF91" s="158"/>
      <c r="AG91" s="138"/>
      <c r="AH91" s="154"/>
      <c r="AI91" s="159"/>
      <c r="AJ91" s="159"/>
      <c r="AK91" s="154"/>
      <c r="AL91" s="160"/>
    </row>
    <row r="92" spans="1:39" ht="17.25" customHeight="1">
      <c r="A92" s="2" t="s">
        <v>29</v>
      </c>
      <c r="B92" s="2" t="s">
        <v>13</v>
      </c>
      <c r="C92" s="2" t="s">
        <v>46</v>
      </c>
      <c r="D92" s="58" t="s">
        <v>81</v>
      </c>
      <c r="E92" s="210" t="s">
        <v>67</v>
      </c>
      <c r="F92" s="210" t="s">
        <v>50</v>
      </c>
      <c r="G92" s="177" t="s">
        <v>205</v>
      </c>
      <c r="H92" s="205" t="s">
        <v>17</v>
      </c>
      <c r="I92" s="52">
        <v>0</v>
      </c>
      <c r="J92" s="52">
        <v>0</v>
      </c>
      <c r="K92" s="52">
        <v>0</v>
      </c>
      <c r="L92" s="52">
        <v>0</v>
      </c>
      <c r="M92" s="206">
        <v>30000</v>
      </c>
      <c r="N92" s="206">
        <v>30000</v>
      </c>
      <c r="O92" s="52">
        <v>0</v>
      </c>
      <c r="P92" s="52">
        <v>0</v>
      </c>
      <c r="Q92" s="192">
        <f t="shared" ref="Q92:Q99" si="13">SUM(I92:P92)</f>
        <v>60000</v>
      </c>
      <c r="R92" s="187"/>
      <c r="S92" s="193"/>
      <c r="T92" s="207"/>
      <c r="U92" s="207"/>
      <c r="V92" s="207"/>
      <c r="W92" s="207"/>
      <c r="X92" s="187"/>
      <c r="Y92" s="208"/>
      <c r="Z92" s="208"/>
      <c r="AA92" s="11">
        <v>1.52</v>
      </c>
      <c r="AB92" s="11">
        <f t="shared" si="12"/>
        <v>91200</v>
      </c>
      <c r="AC92" s="188"/>
      <c r="AD92" s="187"/>
      <c r="AE92" s="187"/>
      <c r="AF92" s="187"/>
      <c r="AG92" s="189"/>
      <c r="AH92" s="187"/>
      <c r="AI92" s="175"/>
      <c r="AJ92" s="209"/>
      <c r="AK92" s="190"/>
      <c r="AL92" s="191"/>
      <c r="AM92" s="8"/>
    </row>
    <row r="93" spans="1:39" ht="17.25" customHeight="1">
      <c r="A93" s="2" t="s">
        <v>29</v>
      </c>
      <c r="B93" s="2" t="s">
        <v>13</v>
      </c>
      <c r="C93" s="2" t="s">
        <v>46</v>
      </c>
      <c r="D93" s="58" t="s">
        <v>81</v>
      </c>
      <c r="E93" s="210" t="s">
        <v>67</v>
      </c>
      <c r="F93" s="210" t="s">
        <v>50</v>
      </c>
      <c r="G93" s="177" t="s">
        <v>205</v>
      </c>
      <c r="H93" s="205" t="s">
        <v>41</v>
      </c>
      <c r="I93" s="52">
        <v>0</v>
      </c>
      <c r="J93" s="52">
        <v>0</v>
      </c>
      <c r="K93" s="52">
        <v>0</v>
      </c>
      <c r="L93" s="206">
        <v>8000</v>
      </c>
      <c r="M93" s="206">
        <v>11000</v>
      </c>
      <c r="N93" s="52">
        <v>0</v>
      </c>
      <c r="O93" s="52">
        <v>0</v>
      </c>
      <c r="P93" s="52">
        <v>0</v>
      </c>
      <c r="Q93" s="192">
        <f t="shared" si="13"/>
        <v>19000</v>
      </c>
      <c r="R93" s="187"/>
      <c r="S93" s="193"/>
      <c r="T93" s="207"/>
      <c r="U93" s="207"/>
      <c r="V93" s="207"/>
      <c r="W93" s="207"/>
      <c r="X93" s="187"/>
      <c r="Y93" s="208"/>
      <c r="Z93" s="208"/>
      <c r="AA93" s="11">
        <v>1.52</v>
      </c>
      <c r="AB93" s="11">
        <f t="shared" si="12"/>
        <v>28880</v>
      </c>
      <c r="AC93" s="188"/>
      <c r="AD93" s="187"/>
      <c r="AE93" s="187"/>
      <c r="AF93" s="187"/>
      <c r="AG93" s="189"/>
      <c r="AH93" s="187"/>
      <c r="AI93" s="175"/>
      <c r="AJ93" s="209"/>
      <c r="AK93" s="190"/>
      <c r="AL93" s="191"/>
      <c r="AM93" s="8"/>
    </row>
    <row r="94" spans="1:39" ht="17.25" customHeight="1">
      <c r="A94" s="175" t="s">
        <v>29</v>
      </c>
      <c r="B94" s="175" t="s">
        <v>13</v>
      </c>
      <c r="C94" s="175" t="s">
        <v>46</v>
      </c>
      <c r="D94" s="26" t="s">
        <v>48</v>
      </c>
      <c r="E94" s="210" t="s">
        <v>67</v>
      </c>
      <c r="F94" s="210">
        <v>3000</v>
      </c>
      <c r="G94" s="177" t="s">
        <v>205</v>
      </c>
      <c r="H94" s="205" t="s">
        <v>17</v>
      </c>
      <c r="I94" s="52">
        <v>0</v>
      </c>
      <c r="J94" s="52">
        <v>0</v>
      </c>
      <c r="K94" s="52">
        <v>0</v>
      </c>
      <c r="L94" s="52">
        <v>0</v>
      </c>
      <c r="M94" s="206">
        <v>9000</v>
      </c>
      <c r="N94" s="52">
        <v>0</v>
      </c>
      <c r="O94" s="52">
        <v>0</v>
      </c>
      <c r="P94" s="52">
        <v>0</v>
      </c>
      <c r="Q94" s="192">
        <f t="shared" si="13"/>
        <v>9000</v>
      </c>
      <c r="R94" s="187"/>
      <c r="S94" s="193"/>
      <c r="T94" s="207"/>
      <c r="U94" s="207"/>
      <c r="V94" s="207"/>
      <c r="W94" s="207"/>
      <c r="X94" s="187"/>
      <c r="Y94" s="208"/>
      <c r="Z94" s="208"/>
      <c r="AA94" s="11">
        <v>1.1100000000000001</v>
      </c>
      <c r="AB94" s="11">
        <f t="shared" si="12"/>
        <v>9990</v>
      </c>
      <c r="AC94" s="188"/>
      <c r="AD94" s="187"/>
      <c r="AE94" s="187"/>
      <c r="AF94" s="187"/>
      <c r="AG94" s="189"/>
      <c r="AH94" s="187"/>
      <c r="AI94" s="175"/>
      <c r="AJ94" s="209"/>
      <c r="AK94" s="190"/>
      <c r="AL94" s="191"/>
      <c r="AM94" s="8"/>
    </row>
    <row r="95" spans="1:39" ht="17.25" customHeight="1">
      <c r="A95" s="175" t="s">
        <v>29</v>
      </c>
      <c r="B95" s="175" t="s">
        <v>13</v>
      </c>
      <c r="C95" s="175" t="s">
        <v>46</v>
      </c>
      <c r="D95" s="26" t="s">
        <v>48</v>
      </c>
      <c r="E95" s="210" t="s">
        <v>67</v>
      </c>
      <c r="F95" s="210">
        <v>3000</v>
      </c>
      <c r="G95" s="177" t="s">
        <v>205</v>
      </c>
      <c r="H95" s="205" t="s">
        <v>15</v>
      </c>
      <c r="I95" s="52">
        <v>0</v>
      </c>
      <c r="J95" s="52">
        <v>0</v>
      </c>
      <c r="K95" s="52">
        <v>0</v>
      </c>
      <c r="L95" s="52">
        <v>0</v>
      </c>
      <c r="M95" s="206">
        <v>3000</v>
      </c>
      <c r="N95" s="52">
        <v>0</v>
      </c>
      <c r="O95" s="52">
        <v>0</v>
      </c>
      <c r="P95" s="52">
        <v>0</v>
      </c>
      <c r="Q95" s="192">
        <f t="shared" si="13"/>
        <v>3000</v>
      </c>
      <c r="R95" s="187"/>
      <c r="S95" s="193"/>
      <c r="T95" s="207"/>
      <c r="U95" s="207"/>
      <c r="V95" s="207"/>
      <c r="W95" s="207"/>
      <c r="X95" s="187"/>
      <c r="Y95" s="208"/>
      <c r="Z95" s="208"/>
      <c r="AA95" s="11">
        <v>1.1100000000000001</v>
      </c>
      <c r="AB95" s="11">
        <f t="shared" si="12"/>
        <v>3330.0000000000005</v>
      </c>
      <c r="AC95" s="188"/>
      <c r="AD95" s="187"/>
      <c r="AE95" s="187"/>
      <c r="AF95" s="187"/>
      <c r="AG95" s="189"/>
      <c r="AH95" s="187"/>
      <c r="AI95" s="175"/>
      <c r="AJ95" s="209"/>
      <c r="AK95" s="190"/>
      <c r="AL95" s="191"/>
      <c r="AM95" s="8"/>
    </row>
    <row r="96" spans="1:39" ht="17.25" customHeight="1">
      <c r="A96" s="175" t="s">
        <v>29</v>
      </c>
      <c r="B96" s="175" t="s">
        <v>13</v>
      </c>
      <c r="C96" s="175" t="s">
        <v>46</v>
      </c>
      <c r="D96" s="26" t="s">
        <v>48</v>
      </c>
      <c r="E96" s="210" t="s">
        <v>67</v>
      </c>
      <c r="F96" s="210">
        <v>3000</v>
      </c>
      <c r="G96" s="177" t="s">
        <v>205</v>
      </c>
      <c r="H96" s="205" t="s">
        <v>16</v>
      </c>
      <c r="I96" s="52">
        <v>0</v>
      </c>
      <c r="J96" s="52">
        <v>0</v>
      </c>
      <c r="K96" s="52">
        <v>0</v>
      </c>
      <c r="L96" s="206">
        <v>6000</v>
      </c>
      <c r="M96" s="206">
        <v>7000</v>
      </c>
      <c r="N96" s="52">
        <v>0</v>
      </c>
      <c r="O96" s="52">
        <v>0</v>
      </c>
      <c r="P96" s="52">
        <v>0</v>
      </c>
      <c r="Q96" s="192">
        <f t="shared" si="13"/>
        <v>13000</v>
      </c>
      <c r="R96" s="187"/>
      <c r="S96" s="193"/>
      <c r="T96" s="207"/>
      <c r="U96" s="207"/>
      <c r="V96" s="207"/>
      <c r="W96" s="207"/>
      <c r="X96" s="187"/>
      <c r="Y96" s="208"/>
      <c r="Z96" s="208"/>
      <c r="AA96" s="11">
        <v>1.1100000000000001</v>
      </c>
      <c r="AB96" s="11">
        <f t="shared" si="12"/>
        <v>14430.000000000002</v>
      </c>
      <c r="AC96" s="188"/>
      <c r="AD96" s="187"/>
      <c r="AE96" s="187"/>
      <c r="AF96" s="187"/>
      <c r="AG96" s="189"/>
      <c r="AH96" s="187"/>
      <c r="AI96" s="175"/>
      <c r="AJ96" s="209"/>
      <c r="AK96" s="190"/>
      <c r="AL96" s="191"/>
      <c r="AM96" s="8"/>
    </row>
    <row r="97" spans="1:39" ht="17.25" customHeight="1">
      <c r="A97" s="175" t="s">
        <v>29</v>
      </c>
      <c r="B97" s="175" t="s">
        <v>13</v>
      </c>
      <c r="C97" s="175" t="s">
        <v>46</v>
      </c>
      <c r="D97" s="26" t="s">
        <v>48</v>
      </c>
      <c r="E97" s="210" t="s">
        <v>67</v>
      </c>
      <c r="F97" s="210">
        <v>3000</v>
      </c>
      <c r="G97" s="177" t="s">
        <v>205</v>
      </c>
      <c r="H97" s="205" t="s">
        <v>40</v>
      </c>
      <c r="I97" s="52">
        <v>0</v>
      </c>
      <c r="J97" s="52">
        <v>0</v>
      </c>
      <c r="K97" s="52">
        <v>0</v>
      </c>
      <c r="L97" s="206">
        <v>5000</v>
      </c>
      <c r="M97" s="206">
        <v>5000</v>
      </c>
      <c r="N97" s="206">
        <v>2000</v>
      </c>
      <c r="O97" s="52">
        <v>0</v>
      </c>
      <c r="P97" s="52">
        <v>0</v>
      </c>
      <c r="Q97" s="192">
        <f t="shared" si="13"/>
        <v>12000</v>
      </c>
      <c r="R97" s="187"/>
      <c r="S97" s="193"/>
      <c r="T97" s="207"/>
      <c r="U97" s="207"/>
      <c r="V97" s="207"/>
      <c r="W97" s="207"/>
      <c r="X97" s="187"/>
      <c r="Y97" s="208"/>
      <c r="Z97" s="208"/>
      <c r="AA97" s="11">
        <v>1.1100000000000001</v>
      </c>
      <c r="AB97" s="11">
        <f t="shared" si="12"/>
        <v>13320.000000000002</v>
      </c>
      <c r="AC97" s="188"/>
      <c r="AD97" s="187"/>
      <c r="AE97" s="187"/>
      <c r="AF97" s="187"/>
      <c r="AG97" s="189"/>
      <c r="AH97" s="187"/>
      <c r="AI97" s="175"/>
      <c r="AJ97" s="209"/>
      <c r="AK97" s="190"/>
      <c r="AL97" s="191"/>
      <c r="AM97" s="8"/>
    </row>
    <row r="98" spans="1:39" ht="17.25" customHeight="1">
      <c r="A98" s="175" t="s">
        <v>29</v>
      </c>
      <c r="B98" s="175" t="s">
        <v>13</v>
      </c>
      <c r="C98" s="175" t="s">
        <v>46</v>
      </c>
      <c r="D98" s="26" t="s">
        <v>48</v>
      </c>
      <c r="E98" s="210" t="s">
        <v>67</v>
      </c>
      <c r="F98" s="210">
        <v>3000</v>
      </c>
      <c r="G98" s="177" t="s">
        <v>205</v>
      </c>
      <c r="H98" s="205" t="s">
        <v>41</v>
      </c>
      <c r="I98" s="52">
        <v>0</v>
      </c>
      <c r="J98" s="52">
        <v>0</v>
      </c>
      <c r="K98" s="52">
        <v>0</v>
      </c>
      <c r="L98" s="206">
        <v>8500</v>
      </c>
      <c r="M98" s="206">
        <v>12000</v>
      </c>
      <c r="N98" s="206">
        <v>3000</v>
      </c>
      <c r="O98" s="52">
        <v>0</v>
      </c>
      <c r="P98" s="52">
        <v>0</v>
      </c>
      <c r="Q98" s="192">
        <f t="shared" si="13"/>
        <v>23500</v>
      </c>
      <c r="R98" s="187"/>
      <c r="S98" s="193"/>
      <c r="T98" s="207"/>
      <c r="U98" s="207"/>
      <c r="V98" s="207"/>
      <c r="W98" s="207"/>
      <c r="X98" s="187"/>
      <c r="Y98" s="208"/>
      <c r="Z98" s="208"/>
      <c r="AA98" s="11">
        <v>1.1100000000000001</v>
      </c>
      <c r="AB98" s="11">
        <f t="shared" si="12"/>
        <v>26085.000000000004</v>
      </c>
      <c r="AC98" s="188"/>
      <c r="AD98" s="187"/>
      <c r="AE98" s="187"/>
      <c r="AF98" s="187"/>
      <c r="AG98" s="189"/>
      <c r="AH98" s="187"/>
      <c r="AI98" s="175"/>
      <c r="AJ98" s="209"/>
      <c r="AK98" s="190"/>
      <c r="AL98" s="191"/>
      <c r="AM98" s="8"/>
    </row>
    <row r="99" spans="1:39" ht="17.25" customHeight="1">
      <c r="A99" s="175" t="s">
        <v>29</v>
      </c>
      <c r="B99" s="175" t="s">
        <v>13</v>
      </c>
      <c r="C99" s="175" t="s">
        <v>46</v>
      </c>
      <c r="D99" s="176" t="s">
        <v>49</v>
      </c>
      <c r="E99" s="177" t="s">
        <v>68</v>
      </c>
      <c r="F99" s="177">
        <v>4000</v>
      </c>
      <c r="G99" s="177" t="s">
        <v>205</v>
      </c>
      <c r="H99" s="205" t="s">
        <v>40</v>
      </c>
      <c r="I99" s="52">
        <v>0</v>
      </c>
      <c r="J99" s="52">
        <v>0</v>
      </c>
      <c r="K99" s="206">
        <v>5000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192">
        <f t="shared" si="13"/>
        <v>5000</v>
      </c>
      <c r="R99" s="187"/>
      <c r="S99" s="193"/>
      <c r="T99" s="207"/>
      <c r="U99" s="207"/>
      <c r="V99" s="207"/>
      <c r="W99" s="207"/>
      <c r="X99" s="187"/>
      <c r="Y99" s="208"/>
      <c r="Z99" s="208"/>
      <c r="AA99" s="11">
        <v>0.96</v>
      </c>
      <c r="AB99" s="11">
        <f t="shared" si="12"/>
        <v>4800</v>
      </c>
      <c r="AC99" s="188"/>
      <c r="AD99" s="187"/>
      <c r="AE99" s="187"/>
      <c r="AF99" s="187"/>
      <c r="AG99" s="189"/>
      <c r="AH99" s="187"/>
      <c r="AI99" s="175"/>
      <c r="AJ99" s="209"/>
      <c r="AK99" s="190"/>
      <c r="AL99" s="191"/>
      <c r="AM99" s="8"/>
    </row>
    <row r="100" spans="1:39" ht="17.25" customHeight="1">
      <c r="A100" s="175" t="s">
        <v>29</v>
      </c>
      <c r="B100" s="175" t="s">
        <v>13</v>
      </c>
      <c r="C100" s="175" t="s">
        <v>30</v>
      </c>
      <c r="D100" s="26" t="s">
        <v>48</v>
      </c>
      <c r="E100" s="211" t="s">
        <v>67</v>
      </c>
      <c r="F100" s="211">
        <v>3000</v>
      </c>
      <c r="G100" s="177" t="s">
        <v>206</v>
      </c>
      <c r="H100" s="205" t="s">
        <v>17</v>
      </c>
      <c r="I100" s="206">
        <v>0</v>
      </c>
      <c r="J100" s="206">
        <v>0</v>
      </c>
      <c r="K100" s="206">
        <v>2016</v>
      </c>
      <c r="L100" s="206">
        <v>1800</v>
      </c>
      <c r="M100" s="206">
        <v>936</v>
      </c>
      <c r="N100" s="206">
        <v>288</v>
      </c>
      <c r="O100" s="206">
        <v>0</v>
      </c>
      <c r="P100" s="206">
        <v>0</v>
      </c>
      <c r="Q100" s="192">
        <v>4896</v>
      </c>
      <c r="R100" s="187"/>
      <c r="S100" s="193"/>
      <c r="T100" s="207"/>
      <c r="U100" s="207"/>
      <c r="V100" s="207"/>
      <c r="W100" s="207"/>
      <c r="X100" s="187"/>
      <c r="Y100" s="208"/>
      <c r="Z100" s="208"/>
      <c r="AA100" s="11">
        <v>1.1100000000000001</v>
      </c>
      <c r="AB100" s="11">
        <f t="shared" si="12"/>
        <v>5434.56</v>
      </c>
      <c r="AC100" s="188"/>
      <c r="AD100" s="187"/>
      <c r="AE100" s="187"/>
      <c r="AF100" s="187"/>
      <c r="AG100" s="189"/>
      <c r="AH100" s="187"/>
      <c r="AI100" s="175"/>
      <c r="AJ100" s="209"/>
      <c r="AK100" s="190"/>
      <c r="AL100" s="191"/>
      <c r="AM100" s="8"/>
    </row>
    <row r="101" spans="1:39" ht="17.25" customHeight="1">
      <c r="A101" s="175" t="s">
        <v>29</v>
      </c>
      <c r="B101" s="175" t="s">
        <v>13</v>
      </c>
      <c r="C101" s="175" t="s">
        <v>30</v>
      </c>
      <c r="D101" s="176" t="s">
        <v>49</v>
      </c>
      <c r="E101" s="177" t="s">
        <v>68</v>
      </c>
      <c r="F101" s="177">
        <v>4000</v>
      </c>
      <c r="G101" s="177" t="s">
        <v>206</v>
      </c>
      <c r="H101" s="205" t="s">
        <v>17</v>
      </c>
      <c r="I101" s="206">
        <v>0</v>
      </c>
      <c r="J101" s="206">
        <v>0</v>
      </c>
      <c r="K101" s="206">
        <v>144</v>
      </c>
      <c r="L101" s="206">
        <v>576</v>
      </c>
      <c r="M101" s="206">
        <v>1296</v>
      </c>
      <c r="N101" s="206">
        <v>0</v>
      </c>
      <c r="O101" s="206">
        <v>0</v>
      </c>
      <c r="P101" s="206">
        <v>0</v>
      </c>
      <c r="Q101" s="192">
        <f t="shared" ref="Q101:Q130" si="14">SUM(I101:P101)</f>
        <v>2016</v>
      </c>
      <c r="R101" s="187"/>
      <c r="S101" s="187"/>
      <c r="T101" s="187"/>
      <c r="U101" s="187"/>
      <c r="V101" s="187"/>
      <c r="W101" s="187"/>
      <c r="X101" s="187"/>
      <c r="Y101" s="187"/>
      <c r="Z101" s="187"/>
      <c r="AA101" s="11">
        <v>0.96</v>
      </c>
      <c r="AB101" s="11">
        <f t="shared" si="12"/>
        <v>1935.36</v>
      </c>
      <c r="AC101" s="188"/>
      <c r="AD101" s="187"/>
      <c r="AE101" s="187"/>
      <c r="AF101" s="187"/>
      <c r="AG101" s="189"/>
      <c r="AH101" s="187"/>
      <c r="AI101" s="175"/>
      <c r="AJ101" s="209"/>
      <c r="AK101" s="190"/>
      <c r="AL101" s="191"/>
      <c r="AM101" s="8"/>
    </row>
    <row r="102" spans="1:39" ht="17.25" customHeight="1">
      <c r="A102" s="175"/>
      <c r="B102" s="175"/>
      <c r="C102" s="175"/>
      <c r="D102" s="176"/>
      <c r="E102" s="218"/>
      <c r="F102" s="218"/>
      <c r="G102" s="218"/>
      <c r="H102" s="205"/>
      <c r="I102" s="206"/>
      <c r="J102" s="206"/>
      <c r="K102" s="206"/>
      <c r="L102" s="206"/>
      <c r="M102" s="206"/>
      <c r="N102" s="206"/>
      <c r="O102" s="206"/>
      <c r="P102" s="206"/>
      <c r="Q102" s="225">
        <f>SUM(Q39:Q101)</f>
        <v>1685564</v>
      </c>
      <c r="R102" s="187"/>
      <c r="S102" s="187"/>
      <c r="T102" s="187"/>
      <c r="U102" s="187"/>
      <c r="V102" s="187"/>
      <c r="W102" s="187"/>
      <c r="X102" s="187"/>
      <c r="Y102" s="187"/>
      <c r="Z102" s="187"/>
      <c r="AA102" s="11"/>
      <c r="AB102" s="11"/>
      <c r="AC102" s="188"/>
      <c r="AD102" s="187"/>
      <c r="AE102" s="187"/>
      <c r="AF102" s="187"/>
      <c r="AG102" s="189"/>
      <c r="AH102" s="187"/>
      <c r="AI102" s="175"/>
      <c r="AJ102" s="209"/>
      <c r="AK102" s="190"/>
      <c r="AL102" s="224"/>
      <c r="AM102" s="8"/>
    </row>
    <row r="103" spans="1:39" ht="17.25" customHeight="1">
      <c r="A103" s="175" t="s">
        <v>29</v>
      </c>
      <c r="B103" s="175" t="s">
        <v>13</v>
      </c>
      <c r="C103" s="175" t="s">
        <v>46</v>
      </c>
      <c r="D103" s="26" t="s">
        <v>48</v>
      </c>
      <c r="E103" s="216" t="s">
        <v>67</v>
      </c>
      <c r="F103" s="216">
        <v>3000</v>
      </c>
      <c r="G103" s="217" t="s">
        <v>208</v>
      </c>
      <c r="H103" s="205" t="s">
        <v>17</v>
      </c>
      <c r="I103" s="52">
        <v>0</v>
      </c>
      <c r="J103" s="52">
        <v>0</v>
      </c>
      <c r="K103" s="52">
        <v>0</v>
      </c>
      <c r="L103" s="206">
        <v>216</v>
      </c>
      <c r="M103" s="206">
        <v>0</v>
      </c>
      <c r="N103" s="206">
        <v>0</v>
      </c>
      <c r="O103" s="52">
        <v>0</v>
      </c>
      <c r="P103" s="52">
        <v>0</v>
      </c>
      <c r="Q103" s="192">
        <f t="shared" si="14"/>
        <v>216</v>
      </c>
      <c r="R103" s="187"/>
      <c r="S103" s="187"/>
      <c r="T103" s="187"/>
      <c r="U103" s="187"/>
      <c r="V103" s="187"/>
      <c r="W103" s="187"/>
      <c r="X103" s="187"/>
      <c r="Y103" s="187"/>
      <c r="Z103" s="187"/>
      <c r="AA103" s="11">
        <v>1.1299999999999999</v>
      </c>
      <c r="AB103" s="11">
        <f t="shared" si="12"/>
        <v>244.07999999999998</v>
      </c>
      <c r="AC103" s="5"/>
      <c r="AD103" s="5"/>
      <c r="AE103" s="5"/>
      <c r="AF103" s="4"/>
      <c r="AG103" s="5"/>
      <c r="AH103" s="2"/>
      <c r="AI103" s="57"/>
      <c r="AJ103" s="190"/>
      <c r="AK103" s="191"/>
      <c r="AL103" s="8"/>
    </row>
    <row r="104" spans="1:39" ht="17.25" customHeight="1">
      <c r="A104" s="175" t="s">
        <v>29</v>
      </c>
      <c r="B104" s="175" t="s">
        <v>13</v>
      </c>
      <c r="C104" s="175" t="s">
        <v>46</v>
      </c>
      <c r="D104" s="176" t="s">
        <v>49</v>
      </c>
      <c r="E104" s="217" t="s">
        <v>68</v>
      </c>
      <c r="F104" s="217">
        <v>4000</v>
      </c>
      <c r="G104" s="217" t="s">
        <v>208</v>
      </c>
      <c r="H104" s="205" t="s">
        <v>17</v>
      </c>
      <c r="I104" s="52">
        <v>0</v>
      </c>
      <c r="J104" s="52">
        <v>0</v>
      </c>
      <c r="K104" s="206">
        <v>0</v>
      </c>
      <c r="L104" s="206">
        <v>1152</v>
      </c>
      <c r="M104" s="206">
        <v>0</v>
      </c>
      <c r="N104" s="52">
        <v>0</v>
      </c>
      <c r="O104" s="52">
        <v>0</v>
      </c>
      <c r="P104" s="52">
        <v>0</v>
      </c>
      <c r="Q104" s="192">
        <f t="shared" si="14"/>
        <v>1152</v>
      </c>
      <c r="R104" s="187"/>
      <c r="S104" s="187"/>
      <c r="T104" s="187"/>
      <c r="U104" s="187"/>
      <c r="V104" s="187"/>
      <c r="W104" s="187"/>
      <c r="X104" s="187"/>
      <c r="Y104" s="187"/>
      <c r="Z104" s="187"/>
      <c r="AA104" s="11">
        <v>0.98</v>
      </c>
      <c r="AB104" s="11">
        <f t="shared" si="12"/>
        <v>1128.96</v>
      </c>
      <c r="AC104" s="5"/>
      <c r="AD104" s="5"/>
      <c r="AE104" s="5"/>
      <c r="AF104" s="4"/>
      <c r="AG104" s="5"/>
      <c r="AH104" s="2"/>
      <c r="AI104" s="57"/>
      <c r="AJ104" s="6"/>
      <c r="AK104" s="191"/>
      <c r="AL104" s="8"/>
    </row>
    <row r="105" spans="1:39" ht="16.5" customHeight="1">
      <c r="A105" s="175" t="s">
        <v>29</v>
      </c>
      <c r="B105" s="175" t="s">
        <v>13</v>
      </c>
      <c r="C105" s="175" t="s">
        <v>46</v>
      </c>
      <c r="D105" s="26" t="s">
        <v>48</v>
      </c>
      <c r="E105" s="216" t="s">
        <v>67</v>
      </c>
      <c r="F105" s="216">
        <v>3000</v>
      </c>
      <c r="G105" s="217" t="s">
        <v>210</v>
      </c>
      <c r="H105" s="205" t="s">
        <v>17</v>
      </c>
      <c r="I105" s="52">
        <v>0</v>
      </c>
      <c r="J105" s="52">
        <v>0</v>
      </c>
      <c r="K105" s="52">
        <v>0</v>
      </c>
      <c r="L105" s="206">
        <v>15000</v>
      </c>
      <c r="M105" s="206">
        <v>5000</v>
      </c>
      <c r="N105" s="206">
        <v>7000</v>
      </c>
      <c r="O105" s="52">
        <v>0</v>
      </c>
      <c r="P105" s="52">
        <v>0</v>
      </c>
      <c r="Q105" s="192">
        <f t="shared" si="14"/>
        <v>27000</v>
      </c>
      <c r="R105" s="187"/>
      <c r="S105" s="187"/>
      <c r="T105" s="187"/>
      <c r="U105" s="187"/>
      <c r="V105" s="187"/>
      <c r="W105" s="187"/>
      <c r="X105" s="187"/>
      <c r="Y105" s="187"/>
      <c r="Z105" s="187"/>
      <c r="AA105" s="11">
        <v>1.1299999999999999</v>
      </c>
      <c r="AB105" s="11">
        <f t="shared" si="12"/>
        <v>30509.999999999996</v>
      </c>
      <c r="AC105" s="5"/>
      <c r="AD105" s="5"/>
      <c r="AE105" s="5"/>
      <c r="AF105" s="4"/>
      <c r="AG105" s="5"/>
      <c r="AH105" s="2"/>
      <c r="AI105" s="57"/>
      <c r="AJ105" s="190"/>
      <c r="AK105" s="191"/>
      <c r="AL105" s="8"/>
    </row>
    <row r="106" spans="1:39" ht="17.25" customHeight="1">
      <c r="A106" s="175" t="s">
        <v>29</v>
      </c>
      <c r="B106" s="175" t="s">
        <v>13</v>
      </c>
      <c r="C106" s="175" t="s">
        <v>46</v>
      </c>
      <c r="D106" s="26" t="s">
        <v>48</v>
      </c>
      <c r="E106" s="216" t="s">
        <v>67</v>
      </c>
      <c r="F106" s="216">
        <v>3000</v>
      </c>
      <c r="G106" s="217" t="s">
        <v>210</v>
      </c>
      <c r="H106" s="205" t="s">
        <v>15</v>
      </c>
      <c r="I106" s="52">
        <v>0</v>
      </c>
      <c r="J106" s="52">
        <v>0</v>
      </c>
      <c r="K106" s="206">
        <v>5000</v>
      </c>
      <c r="L106" s="206">
        <v>13000</v>
      </c>
      <c r="M106" s="206">
        <v>5000</v>
      </c>
      <c r="N106" s="206">
        <v>3000</v>
      </c>
      <c r="O106" s="52">
        <v>0</v>
      </c>
      <c r="P106" s="52">
        <v>0</v>
      </c>
      <c r="Q106" s="192">
        <f t="shared" si="14"/>
        <v>26000</v>
      </c>
      <c r="R106" s="187"/>
      <c r="S106" s="187"/>
      <c r="T106" s="187"/>
      <c r="U106" s="187"/>
      <c r="V106" s="187"/>
      <c r="W106" s="187"/>
      <c r="X106" s="187"/>
      <c r="Y106" s="187"/>
      <c r="Z106" s="187"/>
      <c r="AA106" s="11">
        <v>1.1299999999999999</v>
      </c>
      <c r="AB106" s="11">
        <f t="shared" si="12"/>
        <v>29379.999999999996</v>
      </c>
      <c r="AC106" s="5"/>
      <c r="AD106" s="5"/>
      <c r="AE106" s="5"/>
      <c r="AF106" s="4"/>
      <c r="AG106" s="5"/>
      <c r="AH106" s="2"/>
      <c r="AI106" s="57"/>
      <c r="AJ106" s="190"/>
      <c r="AK106" s="191"/>
      <c r="AL106" s="8"/>
    </row>
    <row r="107" spans="1:39" ht="17.25" customHeight="1">
      <c r="A107" s="175" t="s">
        <v>29</v>
      </c>
      <c r="B107" s="175" t="s">
        <v>13</v>
      </c>
      <c r="C107" s="175" t="s">
        <v>46</v>
      </c>
      <c r="D107" s="176" t="s">
        <v>49</v>
      </c>
      <c r="E107" s="217" t="s">
        <v>68</v>
      </c>
      <c r="F107" s="217">
        <v>4000</v>
      </c>
      <c r="G107" s="217" t="s">
        <v>210</v>
      </c>
      <c r="H107" s="205" t="s">
        <v>17</v>
      </c>
      <c r="I107" s="52">
        <v>0</v>
      </c>
      <c r="J107" s="52">
        <v>0</v>
      </c>
      <c r="K107" s="52">
        <v>0</v>
      </c>
      <c r="L107" s="206">
        <v>6000</v>
      </c>
      <c r="M107" s="52">
        <v>0</v>
      </c>
      <c r="N107" s="52">
        <v>0</v>
      </c>
      <c r="O107" s="52">
        <v>0</v>
      </c>
      <c r="P107" s="52">
        <v>0</v>
      </c>
      <c r="Q107" s="192">
        <f t="shared" si="14"/>
        <v>6000</v>
      </c>
      <c r="R107" s="187"/>
      <c r="S107" s="187"/>
      <c r="T107" s="187"/>
      <c r="U107" s="187"/>
      <c r="V107" s="187"/>
      <c r="W107" s="187"/>
      <c r="X107" s="187"/>
      <c r="Y107" s="187"/>
      <c r="Z107" s="187"/>
      <c r="AA107" s="11">
        <v>0.98</v>
      </c>
      <c r="AB107" s="11">
        <f t="shared" si="12"/>
        <v>5880</v>
      </c>
      <c r="AC107" s="5"/>
      <c r="AD107" s="5"/>
      <c r="AE107" s="5"/>
      <c r="AF107" s="4"/>
      <c r="AG107" s="5"/>
      <c r="AH107" s="2"/>
      <c r="AI107" s="57"/>
      <c r="AJ107" s="190"/>
      <c r="AK107" s="191"/>
      <c r="AL107" s="8"/>
    </row>
    <row r="108" spans="1:39" ht="17.25" customHeight="1">
      <c r="A108" s="175" t="s">
        <v>29</v>
      </c>
      <c r="B108" s="175" t="s">
        <v>13</v>
      </c>
      <c r="C108" s="175" t="s">
        <v>46</v>
      </c>
      <c r="D108" s="176" t="s">
        <v>49</v>
      </c>
      <c r="E108" s="217" t="s">
        <v>68</v>
      </c>
      <c r="F108" s="217">
        <v>4000</v>
      </c>
      <c r="G108" s="217" t="s">
        <v>210</v>
      </c>
      <c r="H108" s="205" t="s">
        <v>15</v>
      </c>
      <c r="I108" s="52">
        <v>0</v>
      </c>
      <c r="J108" s="52">
        <v>0</v>
      </c>
      <c r="K108" s="206">
        <v>6000</v>
      </c>
      <c r="L108" s="206">
        <v>8000</v>
      </c>
      <c r="M108" s="52">
        <v>0</v>
      </c>
      <c r="N108" s="52">
        <v>0</v>
      </c>
      <c r="O108" s="52">
        <v>0</v>
      </c>
      <c r="P108" s="52">
        <v>0</v>
      </c>
      <c r="Q108" s="192">
        <f t="shared" si="14"/>
        <v>14000</v>
      </c>
      <c r="R108" s="187"/>
      <c r="S108" s="187"/>
      <c r="T108" s="187"/>
      <c r="U108" s="187"/>
      <c r="V108" s="187"/>
      <c r="W108" s="187"/>
      <c r="X108" s="187"/>
      <c r="Y108" s="187"/>
      <c r="Z108" s="187"/>
      <c r="AA108" s="11">
        <v>0.98</v>
      </c>
      <c r="AB108" s="11">
        <f t="shared" si="12"/>
        <v>13720</v>
      </c>
      <c r="AC108" s="5"/>
      <c r="AD108" s="5"/>
      <c r="AE108" s="5"/>
      <c r="AF108" s="4"/>
      <c r="AG108" s="5"/>
      <c r="AH108" s="2"/>
      <c r="AI108" s="57"/>
      <c r="AJ108" s="190"/>
      <c r="AK108" s="191"/>
      <c r="AL108" s="8"/>
    </row>
    <row r="109" spans="1:39" s="28" customFormat="1" ht="17.25" customHeight="1">
      <c r="A109" s="2" t="s">
        <v>29</v>
      </c>
      <c r="B109" s="2" t="s">
        <v>13</v>
      </c>
      <c r="C109" s="2" t="s">
        <v>46</v>
      </c>
      <c r="D109" s="58" t="s">
        <v>81</v>
      </c>
      <c r="E109" s="223" t="s">
        <v>67</v>
      </c>
      <c r="F109" s="223" t="s">
        <v>50</v>
      </c>
      <c r="G109" s="218" t="s">
        <v>220</v>
      </c>
      <c r="H109" s="205" t="s">
        <v>17</v>
      </c>
      <c r="I109" s="52">
        <v>0</v>
      </c>
      <c r="J109" s="52">
        <v>0</v>
      </c>
      <c r="K109" s="52">
        <v>0</v>
      </c>
      <c r="L109" s="52">
        <v>0</v>
      </c>
      <c r="M109" s="206">
        <v>0</v>
      </c>
      <c r="N109" s="206">
        <v>0</v>
      </c>
      <c r="O109" s="52">
        <v>0</v>
      </c>
      <c r="P109" s="52">
        <v>720</v>
      </c>
      <c r="Q109" s="192">
        <f t="shared" si="14"/>
        <v>720</v>
      </c>
      <c r="R109" s="187"/>
      <c r="S109" s="187"/>
      <c r="T109" s="187"/>
      <c r="U109" s="187"/>
      <c r="V109" s="187"/>
      <c r="W109" s="187"/>
      <c r="X109" s="187"/>
      <c r="Y109" s="187"/>
      <c r="Z109" s="187"/>
      <c r="AA109" s="11">
        <v>1.56</v>
      </c>
      <c r="AB109" s="11">
        <f t="shared" si="12"/>
        <v>1123.2</v>
      </c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9" s="234" customFormat="1" ht="17.25" customHeight="1">
      <c r="A110" s="59" t="s">
        <v>29</v>
      </c>
      <c r="B110" s="59" t="s">
        <v>13</v>
      </c>
      <c r="C110" s="59" t="s">
        <v>46</v>
      </c>
      <c r="D110" s="70" t="s">
        <v>81</v>
      </c>
      <c r="E110" s="61" t="s">
        <v>67</v>
      </c>
      <c r="F110" s="61" t="s">
        <v>50</v>
      </c>
      <c r="G110" s="227" t="s">
        <v>220</v>
      </c>
      <c r="H110" s="228" t="s">
        <v>40</v>
      </c>
      <c r="I110" s="62">
        <v>0</v>
      </c>
      <c r="J110" s="62">
        <v>0</v>
      </c>
      <c r="K110" s="62">
        <v>3000</v>
      </c>
      <c r="L110" s="62">
        <v>10000</v>
      </c>
      <c r="M110" s="229">
        <v>12000</v>
      </c>
      <c r="N110" s="229">
        <v>5000</v>
      </c>
      <c r="O110" s="62">
        <v>0</v>
      </c>
      <c r="P110" s="62">
        <v>0</v>
      </c>
      <c r="Q110" s="230">
        <f t="shared" si="14"/>
        <v>30000</v>
      </c>
      <c r="R110" s="232"/>
      <c r="S110" s="232"/>
      <c r="T110" s="232"/>
      <c r="U110" s="232"/>
      <c r="V110" s="232"/>
      <c r="W110" s="232"/>
      <c r="X110" s="232"/>
      <c r="Y110" s="232"/>
      <c r="Z110" s="232"/>
      <c r="AA110" s="72">
        <v>1.56</v>
      </c>
      <c r="AB110" s="72">
        <f t="shared" si="12"/>
        <v>46800</v>
      </c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</row>
    <row r="111" spans="1:39" s="28" customFormat="1" ht="17.25" customHeight="1">
      <c r="A111" s="175" t="s">
        <v>29</v>
      </c>
      <c r="B111" s="175" t="s">
        <v>13</v>
      </c>
      <c r="C111" s="175" t="s">
        <v>46</v>
      </c>
      <c r="D111" s="26" t="s">
        <v>48</v>
      </c>
      <c r="E111" s="223" t="s">
        <v>67</v>
      </c>
      <c r="F111" s="223">
        <v>3000</v>
      </c>
      <c r="G111" s="218" t="s">
        <v>220</v>
      </c>
      <c r="H111" s="205" t="s">
        <v>17</v>
      </c>
      <c r="I111" s="52">
        <v>0</v>
      </c>
      <c r="J111" s="52">
        <v>0</v>
      </c>
      <c r="K111" s="52">
        <v>3000</v>
      </c>
      <c r="L111" s="206">
        <v>10000</v>
      </c>
      <c r="M111" s="206">
        <v>6000</v>
      </c>
      <c r="N111" s="206">
        <v>2000</v>
      </c>
      <c r="O111" s="52">
        <v>0</v>
      </c>
      <c r="P111" s="52">
        <v>0</v>
      </c>
      <c r="Q111" s="192">
        <f t="shared" si="14"/>
        <v>21000</v>
      </c>
      <c r="R111" s="187"/>
      <c r="S111" s="187"/>
      <c r="T111" s="187"/>
      <c r="U111" s="187"/>
      <c r="V111" s="187"/>
      <c r="W111" s="187"/>
      <c r="X111" s="187"/>
      <c r="Y111" s="187"/>
      <c r="Z111" s="187"/>
      <c r="AA111" s="11">
        <v>1.1299999999999999</v>
      </c>
      <c r="AB111" s="11">
        <f t="shared" si="12"/>
        <v>23729.999999999996</v>
      </c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9" s="28" customFormat="1" ht="17.25" customHeight="1">
      <c r="A112" s="175" t="s">
        <v>29</v>
      </c>
      <c r="B112" s="175" t="s">
        <v>13</v>
      </c>
      <c r="C112" s="175" t="s">
        <v>46</v>
      </c>
      <c r="D112" s="26" t="s">
        <v>48</v>
      </c>
      <c r="E112" s="223" t="s">
        <v>67</v>
      </c>
      <c r="F112" s="223">
        <v>3000</v>
      </c>
      <c r="G112" s="218" t="s">
        <v>220</v>
      </c>
      <c r="H112" s="205" t="s">
        <v>17</v>
      </c>
      <c r="I112" s="52">
        <v>0</v>
      </c>
      <c r="J112" s="52">
        <v>0</v>
      </c>
      <c r="K112" s="52">
        <v>0</v>
      </c>
      <c r="L112" s="206">
        <v>0</v>
      </c>
      <c r="M112" s="206">
        <v>9000</v>
      </c>
      <c r="N112" s="206">
        <v>3000</v>
      </c>
      <c r="O112" s="52">
        <v>0</v>
      </c>
      <c r="P112" s="52">
        <v>0</v>
      </c>
      <c r="Q112" s="192">
        <f t="shared" si="14"/>
        <v>12000</v>
      </c>
      <c r="R112" s="187"/>
      <c r="S112" s="187"/>
      <c r="T112" s="187"/>
      <c r="U112" s="187"/>
      <c r="V112" s="187"/>
      <c r="W112" s="187"/>
      <c r="X112" s="187"/>
      <c r="Y112" s="187"/>
      <c r="Z112" s="187"/>
      <c r="AA112" s="11">
        <v>1.1299999999999999</v>
      </c>
      <c r="AB112" s="11">
        <f t="shared" si="12"/>
        <v>13559.999999999998</v>
      </c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s="28" customFormat="1" ht="17.25" customHeight="1">
      <c r="A113" s="175" t="s">
        <v>29</v>
      </c>
      <c r="B113" s="175" t="s">
        <v>13</v>
      </c>
      <c r="C113" s="175" t="s">
        <v>46</v>
      </c>
      <c r="D113" s="26" t="s">
        <v>48</v>
      </c>
      <c r="E113" s="223" t="s">
        <v>67</v>
      </c>
      <c r="F113" s="223">
        <v>3000</v>
      </c>
      <c r="G113" s="218" t="s">
        <v>220</v>
      </c>
      <c r="H113" s="205" t="s">
        <v>38</v>
      </c>
      <c r="I113" s="52">
        <v>0</v>
      </c>
      <c r="J113" s="52">
        <v>0</v>
      </c>
      <c r="K113" s="52">
        <v>0</v>
      </c>
      <c r="L113" s="206">
        <v>10900</v>
      </c>
      <c r="M113" s="206">
        <v>11000</v>
      </c>
      <c r="N113" s="206">
        <v>4000</v>
      </c>
      <c r="O113" s="52">
        <v>0</v>
      </c>
      <c r="P113" s="52">
        <v>0</v>
      </c>
      <c r="Q113" s="192">
        <f>SUM(I113:P113)</f>
        <v>25900</v>
      </c>
      <c r="R113" s="187"/>
      <c r="S113" s="187"/>
      <c r="T113" s="187"/>
      <c r="U113" s="187"/>
      <c r="V113" s="187"/>
      <c r="W113" s="187"/>
      <c r="X113" s="187"/>
      <c r="Y113" s="187"/>
      <c r="Z113" s="187"/>
      <c r="AA113" s="11">
        <v>1.1299999999999999</v>
      </c>
      <c r="AB113" s="11">
        <f>Q113*AA113</f>
        <v>29266.999999999996</v>
      </c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s="28" customFormat="1" ht="17.25" customHeight="1">
      <c r="A114" s="175" t="s">
        <v>29</v>
      </c>
      <c r="B114" s="175" t="s">
        <v>13</v>
      </c>
      <c r="C114" s="175" t="s">
        <v>46</v>
      </c>
      <c r="D114" s="26" t="s">
        <v>48</v>
      </c>
      <c r="E114" s="223" t="s">
        <v>67</v>
      </c>
      <c r="F114" s="223">
        <v>3000</v>
      </c>
      <c r="G114" s="218" t="s">
        <v>220</v>
      </c>
      <c r="H114" s="205" t="s">
        <v>38</v>
      </c>
      <c r="I114" s="52">
        <v>0</v>
      </c>
      <c r="J114" s="52">
        <v>0</v>
      </c>
      <c r="K114" s="52">
        <v>0</v>
      </c>
      <c r="L114" s="206">
        <v>1100</v>
      </c>
      <c r="M114" s="206">
        <v>4000</v>
      </c>
      <c r="N114" s="206">
        <v>0</v>
      </c>
      <c r="O114" s="52">
        <v>0</v>
      </c>
      <c r="P114" s="52">
        <v>0</v>
      </c>
      <c r="Q114" s="192">
        <f>SUM(I114:P114)</f>
        <v>5100</v>
      </c>
      <c r="R114" s="187"/>
      <c r="S114" s="187"/>
      <c r="T114" s="187"/>
      <c r="U114" s="187"/>
      <c r="V114" s="187"/>
      <c r="W114" s="187"/>
      <c r="X114" s="187"/>
      <c r="Y114" s="187"/>
      <c r="Z114" s="187"/>
      <c r="AA114" s="11">
        <v>1.1299999999999999</v>
      </c>
      <c r="AB114" s="11">
        <f>Q114*AA114</f>
        <v>5762.9999999999991</v>
      </c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s="28" customFormat="1" ht="17.25" customHeight="1">
      <c r="A115" s="175" t="s">
        <v>29</v>
      </c>
      <c r="B115" s="175" t="s">
        <v>13</v>
      </c>
      <c r="C115" s="175" t="s">
        <v>46</v>
      </c>
      <c r="D115" s="26" t="s">
        <v>48</v>
      </c>
      <c r="E115" s="223" t="s">
        <v>67</v>
      </c>
      <c r="F115" s="223">
        <v>3000</v>
      </c>
      <c r="G115" s="218" t="s">
        <v>220</v>
      </c>
      <c r="H115" s="205" t="s">
        <v>15</v>
      </c>
      <c r="I115" s="52">
        <v>0</v>
      </c>
      <c r="J115" s="52">
        <v>0</v>
      </c>
      <c r="K115" s="52">
        <v>3450</v>
      </c>
      <c r="L115" s="206">
        <v>3700</v>
      </c>
      <c r="M115" s="206">
        <v>10400</v>
      </c>
      <c r="N115" s="206">
        <v>4800</v>
      </c>
      <c r="O115" s="52">
        <v>0</v>
      </c>
      <c r="P115" s="52">
        <v>0</v>
      </c>
      <c r="Q115" s="192">
        <f t="shared" si="14"/>
        <v>22350</v>
      </c>
      <c r="R115" s="187"/>
      <c r="S115" s="187"/>
      <c r="T115" s="187"/>
      <c r="U115" s="187"/>
      <c r="V115" s="187"/>
      <c r="W115" s="187"/>
      <c r="X115" s="187"/>
      <c r="Y115" s="187"/>
      <c r="Z115" s="187"/>
      <c r="AA115" s="11">
        <v>1.1299999999999999</v>
      </c>
      <c r="AB115" s="11">
        <f t="shared" si="12"/>
        <v>25255.499999999996</v>
      </c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s="28" customFormat="1" ht="17.25" customHeight="1">
      <c r="A116" s="175" t="s">
        <v>29</v>
      </c>
      <c r="B116" s="175" t="s">
        <v>13</v>
      </c>
      <c r="C116" s="175" t="s">
        <v>46</v>
      </c>
      <c r="D116" s="26" t="s">
        <v>48</v>
      </c>
      <c r="E116" s="223" t="s">
        <v>67</v>
      </c>
      <c r="F116" s="223">
        <v>3000</v>
      </c>
      <c r="G116" s="218" t="s">
        <v>220</v>
      </c>
      <c r="H116" s="205" t="s">
        <v>15</v>
      </c>
      <c r="I116" s="52">
        <v>0</v>
      </c>
      <c r="J116" s="52">
        <v>0</v>
      </c>
      <c r="K116" s="52">
        <v>550</v>
      </c>
      <c r="L116" s="206">
        <v>8300</v>
      </c>
      <c r="M116" s="206">
        <v>4600</v>
      </c>
      <c r="N116" s="206">
        <v>2200</v>
      </c>
      <c r="O116" s="52">
        <v>0</v>
      </c>
      <c r="P116" s="52">
        <v>0</v>
      </c>
      <c r="Q116" s="192">
        <f t="shared" si="14"/>
        <v>15650</v>
      </c>
      <c r="R116" s="187"/>
      <c r="S116" s="187"/>
      <c r="T116" s="187"/>
      <c r="U116" s="187"/>
      <c r="V116" s="187"/>
      <c r="W116" s="187"/>
      <c r="X116" s="187"/>
      <c r="Y116" s="187"/>
      <c r="Z116" s="187"/>
      <c r="AA116" s="11">
        <v>1.1299999999999999</v>
      </c>
      <c r="AB116" s="11">
        <f t="shared" si="12"/>
        <v>17684.5</v>
      </c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s="28" customFormat="1" ht="17.25" customHeight="1">
      <c r="A117" s="175" t="s">
        <v>29</v>
      </c>
      <c r="B117" s="175" t="s">
        <v>13</v>
      </c>
      <c r="C117" s="175" t="s">
        <v>46</v>
      </c>
      <c r="D117" s="26" t="s">
        <v>48</v>
      </c>
      <c r="E117" s="223" t="s">
        <v>67</v>
      </c>
      <c r="F117" s="223">
        <v>3000</v>
      </c>
      <c r="G117" s="218" t="s">
        <v>220</v>
      </c>
      <c r="H117" s="205" t="s">
        <v>16</v>
      </c>
      <c r="I117" s="52">
        <v>0</v>
      </c>
      <c r="J117" s="52">
        <v>0</v>
      </c>
      <c r="K117" s="52">
        <v>0</v>
      </c>
      <c r="L117" s="206">
        <v>6000</v>
      </c>
      <c r="M117" s="206">
        <v>9000</v>
      </c>
      <c r="N117" s="206">
        <v>1500</v>
      </c>
      <c r="O117" s="52">
        <v>0</v>
      </c>
      <c r="P117" s="52">
        <v>0</v>
      </c>
      <c r="Q117" s="192">
        <f t="shared" si="14"/>
        <v>16500</v>
      </c>
      <c r="R117" s="187"/>
      <c r="S117" s="187"/>
      <c r="T117" s="187"/>
      <c r="U117" s="187"/>
      <c r="V117" s="187"/>
      <c r="W117" s="187"/>
      <c r="X117" s="187"/>
      <c r="Y117" s="187"/>
      <c r="Z117" s="187"/>
      <c r="AA117" s="11">
        <v>1.1299999999999999</v>
      </c>
      <c r="AB117" s="11">
        <f t="shared" si="12"/>
        <v>18645</v>
      </c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s="28" customFormat="1" ht="17.25" customHeight="1">
      <c r="A118" s="175" t="s">
        <v>29</v>
      </c>
      <c r="B118" s="175" t="s">
        <v>13</v>
      </c>
      <c r="C118" s="175" t="s">
        <v>46</v>
      </c>
      <c r="D118" s="26" t="s">
        <v>48</v>
      </c>
      <c r="E118" s="223" t="s">
        <v>67</v>
      </c>
      <c r="F118" s="223">
        <v>3000</v>
      </c>
      <c r="G118" s="218" t="s">
        <v>220</v>
      </c>
      <c r="H118" s="205" t="s">
        <v>40</v>
      </c>
      <c r="I118" s="52">
        <v>0</v>
      </c>
      <c r="J118" s="52">
        <v>0</v>
      </c>
      <c r="K118" s="52">
        <v>0</v>
      </c>
      <c r="L118" s="206">
        <v>6000</v>
      </c>
      <c r="M118" s="206">
        <v>9000</v>
      </c>
      <c r="N118" s="206">
        <v>4000</v>
      </c>
      <c r="O118" s="52">
        <v>0</v>
      </c>
      <c r="P118" s="52">
        <v>0</v>
      </c>
      <c r="Q118" s="192">
        <f t="shared" si="14"/>
        <v>19000</v>
      </c>
      <c r="R118" s="187"/>
      <c r="S118" s="187"/>
      <c r="T118" s="187"/>
      <c r="U118" s="187"/>
      <c r="V118" s="187"/>
      <c r="W118" s="187"/>
      <c r="X118" s="187"/>
      <c r="Y118" s="187"/>
      <c r="Z118" s="187"/>
      <c r="AA118" s="11">
        <v>1.1299999999999999</v>
      </c>
      <c r="AB118" s="11">
        <f t="shared" si="12"/>
        <v>21469.999999999996</v>
      </c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s="28" customFormat="1" ht="17.25" customHeight="1">
      <c r="A119" s="175" t="s">
        <v>29</v>
      </c>
      <c r="B119" s="175" t="s">
        <v>13</v>
      </c>
      <c r="C119" s="175" t="s">
        <v>46</v>
      </c>
      <c r="D119" s="26" t="s">
        <v>48</v>
      </c>
      <c r="E119" s="223" t="s">
        <v>67</v>
      </c>
      <c r="F119" s="223">
        <v>3000</v>
      </c>
      <c r="G119" s="218" t="s">
        <v>220</v>
      </c>
      <c r="H119" s="205" t="s">
        <v>41</v>
      </c>
      <c r="I119" s="52">
        <v>0</v>
      </c>
      <c r="J119" s="52">
        <v>0</v>
      </c>
      <c r="K119" s="52">
        <v>0</v>
      </c>
      <c r="L119" s="206">
        <v>0</v>
      </c>
      <c r="M119" s="206">
        <v>0</v>
      </c>
      <c r="N119" s="206">
        <v>144</v>
      </c>
      <c r="O119" s="52">
        <v>0</v>
      </c>
      <c r="P119" s="52">
        <v>0</v>
      </c>
      <c r="Q119" s="192">
        <f t="shared" si="14"/>
        <v>144</v>
      </c>
      <c r="R119" s="187"/>
      <c r="S119" s="187"/>
      <c r="T119" s="187"/>
      <c r="U119" s="187"/>
      <c r="V119" s="187"/>
      <c r="W119" s="187"/>
      <c r="X119" s="187"/>
      <c r="Y119" s="187"/>
      <c r="Z119" s="187"/>
      <c r="AA119" s="11"/>
      <c r="AB119" s="11">
        <f t="shared" si="12"/>
        <v>0</v>
      </c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s="28" customFormat="1" ht="17.25" customHeight="1">
      <c r="A120" s="175" t="s">
        <v>29</v>
      </c>
      <c r="B120" s="175" t="s">
        <v>13</v>
      </c>
      <c r="C120" s="175" t="s">
        <v>46</v>
      </c>
      <c r="D120" s="176" t="s">
        <v>49</v>
      </c>
      <c r="E120" s="218" t="s">
        <v>68</v>
      </c>
      <c r="F120" s="218">
        <v>4000</v>
      </c>
      <c r="G120" s="218" t="s">
        <v>220</v>
      </c>
      <c r="H120" s="205" t="s">
        <v>38</v>
      </c>
      <c r="I120" s="52">
        <v>0</v>
      </c>
      <c r="J120" s="52">
        <v>0</v>
      </c>
      <c r="K120" s="206">
        <v>3000</v>
      </c>
      <c r="L120" s="206">
        <v>0</v>
      </c>
      <c r="M120" s="52">
        <v>0</v>
      </c>
      <c r="N120" s="52">
        <v>0</v>
      </c>
      <c r="O120" s="52">
        <v>0</v>
      </c>
      <c r="P120" s="52">
        <v>0</v>
      </c>
      <c r="Q120" s="192">
        <f t="shared" si="14"/>
        <v>3000</v>
      </c>
      <c r="R120" s="187"/>
      <c r="S120" s="187"/>
      <c r="T120" s="187"/>
      <c r="U120" s="187"/>
      <c r="V120" s="187"/>
      <c r="W120" s="187"/>
      <c r="X120" s="187"/>
      <c r="Y120" s="187"/>
      <c r="Z120" s="187"/>
      <c r="AA120" s="11">
        <v>0.98</v>
      </c>
      <c r="AB120" s="11">
        <f t="shared" si="12"/>
        <v>2940</v>
      </c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s="28" customFormat="1" ht="17.25" customHeight="1">
      <c r="A121" s="175" t="s">
        <v>29</v>
      </c>
      <c r="B121" s="175" t="s">
        <v>13</v>
      </c>
      <c r="C121" s="175" t="s">
        <v>46</v>
      </c>
      <c r="D121" s="176" t="s">
        <v>49</v>
      </c>
      <c r="E121" s="218" t="s">
        <v>68</v>
      </c>
      <c r="F121" s="218">
        <v>4000</v>
      </c>
      <c r="G121" s="218" t="s">
        <v>220</v>
      </c>
      <c r="H121" s="205" t="s">
        <v>16</v>
      </c>
      <c r="I121" s="52">
        <v>0</v>
      </c>
      <c r="J121" s="52">
        <v>0</v>
      </c>
      <c r="K121" s="206">
        <v>3000</v>
      </c>
      <c r="L121" s="206">
        <v>0</v>
      </c>
      <c r="M121" s="52">
        <v>0</v>
      </c>
      <c r="N121" s="52">
        <v>0</v>
      </c>
      <c r="O121" s="52">
        <v>0</v>
      </c>
      <c r="P121" s="52">
        <v>0</v>
      </c>
      <c r="Q121" s="192">
        <f t="shared" si="14"/>
        <v>3000</v>
      </c>
      <c r="R121" s="187"/>
      <c r="S121" s="187"/>
      <c r="T121" s="187"/>
      <c r="U121" s="187"/>
      <c r="V121" s="187"/>
      <c r="W121" s="187"/>
      <c r="X121" s="187"/>
      <c r="Y121" s="187"/>
      <c r="Z121" s="187"/>
      <c r="AA121" s="11">
        <v>0.98</v>
      </c>
      <c r="AB121" s="11">
        <f t="shared" si="12"/>
        <v>2940</v>
      </c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s="28" customFormat="1" ht="17.25" customHeight="1">
      <c r="A122" s="175" t="s">
        <v>29</v>
      </c>
      <c r="B122" s="175" t="s">
        <v>13</v>
      </c>
      <c r="C122" s="175" t="s">
        <v>46</v>
      </c>
      <c r="D122" s="176" t="s">
        <v>49</v>
      </c>
      <c r="E122" s="218" t="s">
        <v>68</v>
      </c>
      <c r="F122" s="218">
        <v>4000</v>
      </c>
      <c r="G122" s="218" t="s">
        <v>220</v>
      </c>
      <c r="H122" s="205" t="s">
        <v>40</v>
      </c>
      <c r="I122" s="52">
        <v>0</v>
      </c>
      <c r="J122" s="52">
        <v>0</v>
      </c>
      <c r="K122" s="206">
        <v>0</v>
      </c>
      <c r="L122" s="206">
        <v>1000</v>
      </c>
      <c r="M122" s="52">
        <v>500</v>
      </c>
      <c r="N122" s="52">
        <v>0</v>
      </c>
      <c r="O122" s="52">
        <v>0</v>
      </c>
      <c r="P122" s="52">
        <v>0</v>
      </c>
      <c r="Q122" s="192">
        <f t="shared" si="14"/>
        <v>1500</v>
      </c>
      <c r="R122" s="187"/>
      <c r="S122" s="187"/>
      <c r="T122" s="187"/>
      <c r="U122" s="187"/>
      <c r="V122" s="187"/>
      <c r="W122" s="187"/>
      <c r="X122" s="187"/>
      <c r="Y122" s="187"/>
      <c r="Z122" s="187"/>
      <c r="AA122" s="11">
        <v>0.98</v>
      </c>
      <c r="AB122" s="11">
        <f t="shared" si="12"/>
        <v>1470</v>
      </c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s="28" customFormat="1" ht="17.25" customHeight="1">
      <c r="A123" s="175" t="s">
        <v>29</v>
      </c>
      <c r="B123" s="175" t="s">
        <v>13</v>
      </c>
      <c r="C123" s="175" t="s">
        <v>46</v>
      </c>
      <c r="D123" s="176" t="s">
        <v>49</v>
      </c>
      <c r="E123" s="218" t="s">
        <v>68</v>
      </c>
      <c r="F123" s="218">
        <v>4000</v>
      </c>
      <c r="G123" s="218" t="s">
        <v>220</v>
      </c>
      <c r="H123" s="205" t="s">
        <v>17</v>
      </c>
      <c r="I123" s="52">
        <v>0</v>
      </c>
      <c r="J123" s="52">
        <v>0</v>
      </c>
      <c r="K123" s="206">
        <v>0</v>
      </c>
      <c r="L123" s="206">
        <v>1500</v>
      </c>
      <c r="M123" s="52">
        <v>0</v>
      </c>
      <c r="N123" s="52">
        <v>0</v>
      </c>
      <c r="O123" s="52">
        <v>0</v>
      </c>
      <c r="P123" s="52">
        <v>0</v>
      </c>
      <c r="Q123" s="192">
        <f t="shared" si="14"/>
        <v>1500</v>
      </c>
      <c r="R123" s="187"/>
      <c r="S123" s="187"/>
      <c r="T123" s="187"/>
      <c r="U123" s="187"/>
      <c r="V123" s="187"/>
      <c r="W123" s="187"/>
      <c r="X123" s="187"/>
      <c r="Y123" s="187"/>
      <c r="Z123" s="187"/>
      <c r="AA123" s="11">
        <v>0.98</v>
      </c>
      <c r="AB123" s="11">
        <f t="shared" si="12"/>
        <v>1470</v>
      </c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s="28" customFormat="1" ht="17.25" customHeight="1">
      <c r="A124" s="175" t="s">
        <v>29</v>
      </c>
      <c r="B124" s="175" t="s">
        <v>13</v>
      </c>
      <c r="C124" s="175" t="s">
        <v>46</v>
      </c>
      <c r="D124" s="176" t="s">
        <v>49</v>
      </c>
      <c r="E124" s="218" t="s">
        <v>68</v>
      </c>
      <c r="F124" s="218">
        <v>4000</v>
      </c>
      <c r="G124" s="218" t="s">
        <v>220</v>
      </c>
      <c r="H124" s="205" t="s">
        <v>15</v>
      </c>
      <c r="I124" s="52">
        <v>0</v>
      </c>
      <c r="J124" s="52">
        <v>0</v>
      </c>
      <c r="K124" s="206">
        <v>1500</v>
      </c>
      <c r="L124" s="206">
        <v>2500</v>
      </c>
      <c r="M124" s="52">
        <v>0</v>
      </c>
      <c r="N124" s="52">
        <v>0</v>
      </c>
      <c r="O124" s="52">
        <v>0</v>
      </c>
      <c r="P124" s="52">
        <v>0</v>
      </c>
      <c r="Q124" s="192">
        <f t="shared" si="14"/>
        <v>4000</v>
      </c>
      <c r="R124" s="187"/>
      <c r="S124" s="187"/>
      <c r="T124" s="187"/>
      <c r="U124" s="187"/>
      <c r="V124" s="187"/>
      <c r="W124" s="187"/>
      <c r="X124" s="187"/>
      <c r="Y124" s="187"/>
      <c r="Z124" s="187"/>
      <c r="AA124" s="11">
        <v>0.98</v>
      </c>
      <c r="AB124" s="11">
        <f t="shared" si="12"/>
        <v>3920</v>
      </c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s="234" customFormat="1" ht="17.25" customHeight="1">
      <c r="A125" s="59" t="s">
        <v>29</v>
      </c>
      <c r="B125" s="59" t="s">
        <v>13</v>
      </c>
      <c r="C125" s="59" t="s">
        <v>46</v>
      </c>
      <c r="D125" s="70" t="s">
        <v>81</v>
      </c>
      <c r="E125" s="61" t="s">
        <v>67</v>
      </c>
      <c r="F125" s="61" t="s">
        <v>50</v>
      </c>
      <c r="G125" s="227" t="s">
        <v>220</v>
      </c>
      <c r="H125" s="228" t="s">
        <v>41</v>
      </c>
      <c r="I125" s="62">
        <v>0</v>
      </c>
      <c r="J125" s="62">
        <v>0</v>
      </c>
      <c r="K125" s="62">
        <v>4000</v>
      </c>
      <c r="L125" s="62">
        <v>11000</v>
      </c>
      <c r="M125" s="229">
        <v>4000</v>
      </c>
      <c r="N125" s="229">
        <v>4000</v>
      </c>
      <c r="O125" s="62">
        <v>0</v>
      </c>
      <c r="P125" s="62">
        <v>0</v>
      </c>
      <c r="Q125" s="230">
        <f t="shared" si="14"/>
        <v>23000</v>
      </c>
      <c r="R125" s="232"/>
      <c r="S125" s="232"/>
      <c r="T125" s="232"/>
      <c r="U125" s="232"/>
      <c r="V125" s="232"/>
      <c r="W125" s="232"/>
      <c r="X125" s="232"/>
      <c r="Y125" s="232"/>
      <c r="Z125" s="232"/>
      <c r="AA125" s="72"/>
      <c r="AB125" s="72">
        <f t="shared" si="12"/>
        <v>0</v>
      </c>
      <c r="AC125" s="233"/>
      <c r="AD125" s="233"/>
      <c r="AE125" s="233"/>
      <c r="AF125" s="233"/>
      <c r="AG125" s="233"/>
      <c r="AH125" s="233"/>
      <c r="AI125" s="233"/>
      <c r="AJ125" s="233"/>
      <c r="AK125" s="233"/>
      <c r="AL125" s="233"/>
    </row>
    <row r="126" spans="1:38" s="234" customFormat="1" ht="17.25" customHeight="1">
      <c r="A126" s="59" t="s">
        <v>29</v>
      </c>
      <c r="B126" s="59" t="s">
        <v>13</v>
      </c>
      <c r="C126" s="59" t="s">
        <v>46</v>
      </c>
      <c r="D126" s="70" t="s">
        <v>81</v>
      </c>
      <c r="E126" s="61" t="s">
        <v>67</v>
      </c>
      <c r="F126" s="61" t="s">
        <v>50</v>
      </c>
      <c r="G126" s="227" t="s">
        <v>220</v>
      </c>
      <c r="H126" s="228" t="s">
        <v>215</v>
      </c>
      <c r="I126" s="62">
        <v>0</v>
      </c>
      <c r="J126" s="62">
        <v>0</v>
      </c>
      <c r="K126" s="62">
        <v>4100</v>
      </c>
      <c r="L126" s="62">
        <v>8200</v>
      </c>
      <c r="M126" s="229">
        <v>8200</v>
      </c>
      <c r="N126" s="229">
        <v>4100</v>
      </c>
      <c r="O126" s="62">
        <v>0</v>
      </c>
      <c r="P126" s="62">
        <v>0</v>
      </c>
      <c r="Q126" s="230">
        <f t="shared" si="14"/>
        <v>24600</v>
      </c>
      <c r="R126" s="232"/>
      <c r="S126" s="232"/>
      <c r="T126" s="232"/>
      <c r="U126" s="232"/>
      <c r="V126" s="232"/>
      <c r="W126" s="232"/>
      <c r="X126" s="232"/>
      <c r="Y126" s="232"/>
      <c r="Z126" s="232"/>
      <c r="AA126" s="72"/>
      <c r="AB126" s="72">
        <f t="shared" si="12"/>
        <v>0</v>
      </c>
      <c r="AC126" s="233"/>
      <c r="AD126" s="233"/>
      <c r="AE126" s="233"/>
      <c r="AF126" s="233"/>
      <c r="AG126" s="233"/>
      <c r="AH126" s="233"/>
      <c r="AI126" s="233"/>
      <c r="AJ126" s="233"/>
      <c r="AK126" s="233"/>
      <c r="AL126" s="233"/>
    </row>
    <row r="127" spans="1:38" s="28" customFormat="1" ht="17.25" customHeight="1">
      <c r="A127" s="175" t="s">
        <v>29</v>
      </c>
      <c r="B127" s="175" t="s">
        <v>13</v>
      </c>
      <c r="C127" s="175" t="s">
        <v>46</v>
      </c>
      <c r="D127" s="26" t="s">
        <v>48</v>
      </c>
      <c r="E127" s="223" t="s">
        <v>67</v>
      </c>
      <c r="F127" s="223">
        <v>3000</v>
      </c>
      <c r="G127" s="218" t="s">
        <v>220</v>
      </c>
      <c r="H127" s="205" t="s">
        <v>41</v>
      </c>
      <c r="I127" s="52">
        <v>0</v>
      </c>
      <c r="J127" s="52">
        <v>0</v>
      </c>
      <c r="K127" s="52">
        <v>6000</v>
      </c>
      <c r="L127" s="206">
        <v>15000</v>
      </c>
      <c r="M127" s="206">
        <v>16000</v>
      </c>
      <c r="N127" s="206">
        <v>7856</v>
      </c>
      <c r="O127" s="52">
        <v>0</v>
      </c>
      <c r="P127" s="52">
        <v>0</v>
      </c>
      <c r="Q127" s="192">
        <f t="shared" si="14"/>
        <v>44856</v>
      </c>
      <c r="R127" s="187"/>
      <c r="S127" s="187"/>
      <c r="T127" s="187"/>
      <c r="U127" s="187"/>
      <c r="V127" s="187"/>
      <c r="W127" s="187"/>
      <c r="X127" s="187"/>
      <c r="Y127" s="187"/>
      <c r="Z127" s="187"/>
      <c r="AA127" s="11"/>
      <c r="AB127" s="11">
        <f t="shared" si="12"/>
        <v>0</v>
      </c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s="28" customFormat="1" ht="17.25" customHeight="1">
      <c r="A128" s="175" t="s">
        <v>29</v>
      </c>
      <c r="B128" s="175" t="s">
        <v>13</v>
      </c>
      <c r="C128" s="175" t="s">
        <v>46</v>
      </c>
      <c r="D128" s="26" t="s">
        <v>48</v>
      </c>
      <c r="E128" s="223" t="s">
        <v>67</v>
      </c>
      <c r="F128" s="223">
        <v>3000</v>
      </c>
      <c r="G128" s="218" t="s">
        <v>220</v>
      </c>
      <c r="H128" s="205" t="s">
        <v>216</v>
      </c>
      <c r="I128" s="52">
        <v>0</v>
      </c>
      <c r="J128" s="52">
        <v>0</v>
      </c>
      <c r="K128" s="52">
        <v>2680</v>
      </c>
      <c r="L128" s="206">
        <v>5360</v>
      </c>
      <c r="M128" s="206">
        <v>5360</v>
      </c>
      <c r="N128" s="206">
        <v>2680</v>
      </c>
      <c r="O128" s="52">
        <v>0</v>
      </c>
      <c r="P128" s="52">
        <v>0</v>
      </c>
      <c r="Q128" s="192">
        <f t="shared" si="14"/>
        <v>16080</v>
      </c>
      <c r="R128" s="187"/>
      <c r="S128" s="187"/>
      <c r="T128" s="187"/>
      <c r="U128" s="187"/>
      <c r="V128" s="187"/>
      <c r="W128" s="187"/>
      <c r="X128" s="187"/>
      <c r="Y128" s="187"/>
      <c r="Z128" s="187"/>
      <c r="AA128" s="11"/>
      <c r="AB128" s="11">
        <f t="shared" si="12"/>
        <v>0</v>
      </c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s="28" customFormat="1" ht="17.25" customHeight="1">
      <c r="A129" s="175" t="s">
        <v>29</v>
      </c>
      <c r="B129" s="175" t="s">
        <v>13</v>
      </c>
      <c r="C129" s="175" t="s">
        <v>46</v>
      </c>
      <c r="D129" s="176" t="s">
        <v>49</v>
      </c>
      <c r="E129" s="218" t="s">
        <v>68</v>
      </c>
      <c r="F129" s="218">
        <v>4000</v>
      </c>
      <c r="G129" s="218" t="s">
        <v>220</v>
      </c>
      <c r="H129" s="205" t="s">
        <v>41</v>
      </c>
      <c r="I129" s="52">
        <v>0</v>
      </c>
      <c r="J129" s="52">
        <v>0</v>
      </c>
      <c r="K129" s="206">
        <v>2000</v>
      </c>
      <c r="L129" s="206">
        <v>2000</v>
      </c>
      <c r="M129" s="52">
        <v>4000</v>
      </c>
      <c r="N129" s="52">
        <v>0</v>
      </c>
      <c r="O129" s="52">
        <v>0</v>
      </c>
      <c r="P129" s="52">
        <v>0</v>
      </c>
      <c r="Q129" s="192">
        <f t="shared" si="14"/>
        <v>8000</v>
      </c>
      <c r="R129" s="187"/>
      <c r="S129" s="187"/>
      <c r="T129" s="187"/>
      <c r="U129" s="187"/>
      <c r="V129" s="187"/>
      <c r="W129" s="187"/>
      <c r="X129" s="187"/>
      <c r="Y129" s="187"/>
      <c r="Z129" s="187"/>
      <c r="AA129" s="11"/>
      <c r="AB129" s="11">
        <f t="shared" si="12"/>
        <v>0</v>
      </c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s="28" customFormat="1" ht="17.25" customHeight="1">
      <c r="A130" s="175" t="s">
        <v>29</v>
      </c>
      <c r="B130" s="175" t="s">
        <v>13</v>
      </c>
      <c r="C130" s="175" t="s">
        <v>46</v>
      </c>
      <c r="D130" s="176" t="s">
        <v>49</v>
      </c>
      <c r="E130" s="218" t="s">
        <v>68</v>
      </c>
      <c r="F130" s="218">
        <v>4000</v>
      </c>
      <c r="G130" s="218" t="s">
        <v>220</v>
      </c>
      <c r="H130" s="205" t="s">
        <v>216</v>
      </c>
      <c r="I130" s="52">
        <v>0</v>
      </c>
      <c r="J130" s="52">
        <v>0</v>
      </c>
      <c r="K130" s="206">
        <v>1350</v>
      </c>
      <c r="L130" s="206">
        <v>1350</v>
      </c>
      <c r="M130" s="52">
        <v>1350</v>
      </c>
      <c r="N130" s="52">
        <v>0</v>
      </c>
      <c r="O130" s="52">
        <v>0</v>
      </c>
      <c r="P130" s="52">
        <v>0</v>
      </c>
      <c r="Q130" s="192">
        <f t="shared" si="14"/>
        <v>4050</v>
      </c>
      <c r="R130" s="187"/>
      <c r="S130" s="187"/>
      <c r="T130" s="187"/>
      <c r="U130" s="187"/>
      <c r="V130" s="187"/>
      <c r="W130" s="187"/>
      <c r="X130" s="187"/>
      <c r="Y130" s="187"/>
      <c r="Z130" s="187"/>
      <c r="AA130" s="11"/>
      <c r="AB130" s="11">
        <f t="shared" si="12"/>
        <v>0</v>
      </c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6.5" customHeight="1">
      <c r="A131" s="175" t="s">
        <v>29</v>
      </c>
      <c r="B131" s="175" t="s">
        <v>13</v>
      </c>
      <c r="C131" s="175" t="s">
        <v>46</v>
      </c>
      <c r="D131" s="26" t="s">
        <v>48</v>
      </c>
      <c r="E131" s="237" t="s">
        <v>67</v>
      </c>
      <c r="F131" s="237">
        <v>3000</v>
      </c>
      <c r="G131" s="235" t="s">
        <v>226</v>
      </c>
      <c r="H131" s="205" t="s">
        <v>17</v>
      </c>
      <c r="I131" s="52">
        <v>0</v>
      </c>
      <c r="J131" s="52">
        <v>0</v>
      </c>
      <c r="K131" s="206">
        <v>1000</v>
      </c>
      <c r="L131" s="206">
        <v>5000</v>
      </c>
      <c r="M131" s="206">
        <v>0</v>
      </c>
      <c r="N131" s="206">
        <v>5000</v>
      </c>
      <c r="O131" s="52">
        <v>0</v>
      </c>
      <c r="P131" s="52">
        <v>0</v>
      </c>
      <c r="Q131" s="192">
        <f>SUM(I131:P131)</f>
        <v>11000</v>
      </c>
      <c r="R131" s="193"/>
      <c r="S131" s="238"/>
      <c r="T131" s="238"/>
      <c r="U131" s="222"/>
      <c r="V131" s="238"/>
      <c r="W131" s="5"/>
      <c r="X131" s="17"/>
      <c r="Y131" s="17"/>
      <c r="Z131" s="11"/>
      <c r="AA131" s="11"/>
      <c r="AB131" s="11">
        <f t="shared" si="12"/>
        <v>0</v>
      </c>
      <c r="AL131" s="8"/>
    </row>
    <row r="132" spans="1:38" ht="16.5" customHeight="1">
      <c r="A132" s="175" t="s">
        <v>29</v>
      </c>
      <c r="B132" s="175" t="s">
        <v>13</v>
      </c>
      <c r="C132" s="175" t="s">
        <v>46</v>
      </c>
      <c r="D132" s="26" t="s">
        <v>48</v>
      </c>
      <c r="E132" s="237" t="s">
        <v>67</v>
      </c>
      <c r="F132" s="237">
        <v>3000</v>
      </c>
      <c r="G132" s="235" t="s">
        <v>226</v>
      </c>
      <c r="H132" s="205" t="s">
        <v>38</v>
      </c>
      <c r="I132" s="52">
        <v>0</v>
      </c>
      <c r="J132" s="52">
        <v>0</v>
      </c>
      <c r="K132" s="52">
        <v>0</v>
      </c>
      <c r="L132" s="52">
        <v>0</v>
      </c>
      <c r="M132" s="206">
        <v>0</v>
      </c>
      <c r="N132" s="206">
        <v>5000</v>
      </c>
      <c r="O132" s="52">
        <v>0</v>
      </c>
      <c r="P132" s="52">
        <v>0</v>
      </c>
      <c r="Q132" s="192">
        <f>SUM(I132:P132)</f>
        <v>5000</v>
      </c>
      <c r="R132" s="193"/>
      <c r="S132" s="238"/>
      <c r="T132" s="238"/>
      <c r="U132" s="222"/>
      <c r="V132" s="238"/>
      <c r="W132" s="5"/>
      <c r="X132" s="17"/>
      <c r="Y132" s="17"/>
      <c r="Z132" s="11"/>
      <c r="AA132" s="11"/>
      <c r="AB132" s="11">
        <f t="shared" si="12"/>
        <v>0</v>
      </c>
      <c r="AL132" s="8"/>
    </row>
    <row r="133" spans="1:38" ht="16.5" customHeight="1">
      <c r="A133" s="175" t="s">
        <v>29</v>
      </c>
      <c r="B133" s="175" t="s">
        <v>13</v>
      </c>
      <c r="C133" s="175" t="s">
        <v>46</v>
      </c>
      <c r="D133" s="26" t="s">
        <v>48</v>
      </c>
      <c r="E133" s="237" t="s">
        <v>67</v>
      </c>
      <c r="F133" s="237">
        <v>3000</v>
      </c>
      <c r="G133" s="235" t="s">
        <v>226</v>
      </c>
      <c r="H133" s="205" t="s">
        <v>40</v>
      </c>
      <c r="I133" s="52">
        <v>0</v>
      </c>
      <c r="J133" s="52">
        <v>0</v>
      </c>
      <c r="K133" s="206">
        <v>5000</v>
      </c>
      <c r="L133" s="206">
        <v>7000</v>
      </c>
      <c r="M133" s="206">
        <v>6000</v>
      </c>
      <c r="N133" s="206">
        <v>1000</v>
      </c>
      <c r="O133" s="52">
        <v>0</v>
      </c>
      <c r="P133" s="52">
        <v>0</v>
      </c>
      <c r="Q133" s="192">
        <f t="shared" ref="Q133:Q138" si="15">SUM(I133:P133)</f>
        <v>19000</v>
      </c>
      <c r="R133" s="193"/>
      <c r="S133" s="238"/>
      <c r="T133" s="238"/>
      <c r="U133" s="222"/>
      <c r="V133" s="238"/>
      <c r="W133" s="5"/>
      <c r="X133" s="17"/>
      <c r="Y133" s="17"/>
      <c r="Z133" s="11"/>
      <c r="AA133" s="11"/>
      <c r="AB133" s="11">
        <f t="shared" si="12"/>
        <v>0</v>
      </c>
      <c r="AL133" s="8"/>
    </row>
    <row r="134" spans="1:38" ht="16.5" customHeight="1">
      <c r="A134" s="175" t="s">
        <v>29</v>
      </c>
      <c r="B134" s="175" t="s">
        <v>13</v>
      </c>
      <c r="C134" s="175" t="s">
        <v>46</v>
      </c>
      <c r="D134" s="26" t="s">
        <v>48</v>
      </c>
      <c r="E134" s="237" t="s">
        <v>67</v>
      </c>
      <c r="F134" s="237">
        <v>3000</v>
      </c>
      <c r="G134" s="235" t="s">
        <v>226</v>
      </c>
      <c r="H134" s="205" t="s">
        <v>41</v>
      </c>
      <c r="I134" s="52">
        <v>0</v>
      </c>
      <c r="J134" s="52">
        <v>0</v>
      </c>
      <c r="K134" s="206">
        <v>3000</v>
      </c>
      <c r="L134" s="206">
        <v>7000</v>
      </c>
      <c r="M134" s="206">
        <v>7000</v>
      </c>
      <c r="N134" s="206">
        <v>5000</v>
      </c>
      <c r="O134" s="52">
        <v>0</v>
      </c>
      <c r="P134" s="52">
        <v>0</v>
      </c>
      <c r="Q134" s="192">
        <f t="shared" si="15"/>
        <v>22000</v>
      </c>
      <c r="R134" s="193"/>
      <c r="S134" s="238"/>
      <c r="T134" s="238"/>
      <c r="U134" s="222"/>
      <c r="V134" s="238"/>
      <c r="W134" s="5"/>
      <c r="X134" s="17"/>
      <c r="Y134" s="17"/>
      <c r="Z134" s="11"/>
      <c r="AA134" s="11"/>
      <c r="AB134" s="11">
        <f t="shared" si="12"/>
        <v>0</v>
      </c>
      <c r="AL134" s="8"/>
    </row>
    <row r="135" spans="1:38" ht="16.5" customHeight="1">
      <c r="A135" s="175" t="s">
        <v>29</v>
      </c>
      <c r="B135" s="175" t="s">
        <v>13</v>
      </c>
      <c r="C135" s="175" t="s">
        <v>46</v>
      </c>
      <c r="D135" s="176" t="s">
        <v>49</v>
      </c>
      <c r="E135" s="218" t="s">
        <v>68</v>
      </c>
      <c r="F135" s="218">
        <v>4000</v>
      </c>
      <c r="G135" s="235" t="s">
        <v>226</v>
      </c>
      <c r="H135" s="205" t="s">
        <v>17</v>
      </c>
      <c r="I135" s="52">
        <v>0</v>
      </c>
      <c r="J135" s="52">
        <v>0</v>
      </c>
      <c r="K135" s="206">
        <v>1000</v>
      </c>
      <c r="L135" s="206">
        <v>0</v>
      </c>
      <c r="M135" s="206">
        <v>1000</v>
      </c>
      <c r="N135" s="52">
        <v>0</v>
      </c>
      <c r="O135" s="52">
        <v>0</v>
      </c>
      <c r="P135" s="52">
        <v>0</v>
      </c>
      <c r="Q135" s="192">
        <f t="shared" si="15"/>
        <v>2000</v>
      </c>
      <c r="R135" s="193"/>
      <c r="S135" s="222"/>
      <c r="T135" s="222"/>
      <c r="U135" s="222"/>
      <c r="V135" s="222"/>
      <c r="W135" s="5"/>
      <c r="X135" s="17"/>
      <c r="Y135" s="17"/>
      <c r="Z135" s="11"/>
      <c r="AA135" s="11"/>
      <c r="AB135" s="11">
        <f t="shared" si="12"/>
        <v>0</v>
      </c>
      <c r="AL135" s="8"/>
    </row>
    <row r="136" spans="1:38" ht="16.5" customHeight="1">
      <c r="A136" s="175" t="s">
        <v>29</v>
      </c>
      <c r="B136" s="175" t="s">
        <v>13</v>
      </c>
      <c r="C136" s="175" t="s">
        <v>46</v>
      </c>
      <c r="D136" s="176" t="s">
        <v>49</v>
      </c>
      <c r="E136" s="218" t="s">
        <v>68</v>
      </c>
      <c r="F136" s="218">
        <v>4000</v>
      </c>
      <c r="G136" s="235" t="s">
        <v>226</v>
      </c>
      <c r="H136" s="205" t="s">
        <v>38</v>
      </c>
      <c r="I136" s="52">
        <v>0</v>
      </c>
      <c r="J136" s="52">
        <v>0</v>
      </c>
      <c r="K136" s="206">
        <v>3000</v>
      </c>
      <c r="L136" s="52">
        <v>0</v>
      </c>
      <c r="M136" s="52">
        <v>0</v>
      </c>
      <c r="N136" s="52">
        <v>0</v>
      </c>
      <c r="O136" s="52">
        <v>0</v>
      </c>
      <c r="P136" s="52">
        <v>0</v>
      </c>
      <c r="Q136" s="192">
        <f t="shared" si="15"/>
        <v>3000</v>
      </c>
      <c r="R136" s="193"/>
      <c r="S136" s="238"/>
      <c r="T136" s="238"/>
      <c r="U136" s="222"/>
      <c r="V136" s="238"/>
      <c r="W136" s="5"/>
      <c r="X136" s="17"/>
      <c r="Y136" s="17"/>
      <c r="Z136" s="11"/>
      <c r="AA136" s="11"/>
      <c r="AB136" s="11">
        <f t="shared" si="12"/>
        <v>0</v>
      </c>
      <c r="AL136" s="8"/>
    </row>
    <row r="137" spans="1:38" ht="16.5" customHeight="1">
      <c r="A137" s="175" t="s">
        <v>29</v>
      </c>
      <c r="B137" s="175" t="s">
        <v>13</v>
      </c>
      <c r="C137" s="175" t="s">
        <v>46</v>
      </c>
      <c r="D137" s="176" t="s">
        <v>49</v>
      </c>
      <c r="E137" s="218" t="s">
        <v>68</v>
      </c>
      <c r="F137" s="218">
        <v>4000</v>
      </c>
      <c r="G137" s="235" t="s">
        <v>226</v>
      </c>
      <c r="H137" s="205" t="s">
        <v>40</v>
      </c>
      <c r="I137" s="52">
        <v>0</v>
      </c>
      <c r="J137" s="52">
        <v>0</v>
      </c>
      <c r="K137" s="206">
        <v>6000</v>
      </c>
      <c r="L137" s="206">
        <v>3000</v>
      </c>
      <c r="M137" s="206">
        <v>3500</v>
      </c>
      <c r="N137" s="52">
        <v>0</v>
      </c>
      <c r="O137" s="52">
        <v>0</v>
      </c>
      <c r="P137" s="52">
        <v>0</v>
      </c>
      <c r="Q137" s="192">
        <f t="shared" si="15"/>
        <v>12500</v>
      </c>
      <c r="R137" s="193"/>
      <c r="S137" s="238"/>
      <c r="T137" s="238"/>
      <c r="U137" s="222"/>
      <c r="V137" s="238"/>
      <c r="W137" s="5"/>
      <c r="X137" s="17"/>
      <c r="Y137" s="17"/>
      <c r="Z137" s="11"/>
      <c r="AA137" s="11"/>
      <c r="AB137" s="11">
        <f t="shared" si="12"/>
        <v>0</v>
      </c>
      <c r="AL137" s="8"/>
    </row>
    <row r="138" spans="1:38" ht="16.5" customHeight="1">
      <c r="A138" s="175" t="s">
        <v>29</v>
      </c>
      <c r="B138" s="175" t="s">
        <v>13</v>
      </c>
      <c r="C138" s="175" t="s">
        <v>46</v>
      </c>
      <c r="D138" s="176" t="s">
        <v>49</v>
      </c>
      <c r="E138" s="218" t="s">
        <v>68</v>
      </c>
      <c r="F138" s="218">
        <v>4000</v>
      </c>
      <c r="G138" s="235" t="s">
        <v>226</v>
      </c>
      <c r="H138" s="205" t="s">
        <v>41</v>
      </c>
      <c r="I138" s="52">
        <v>0</v>
      </c>
      <c r="J138" s="52">
        <v>0</v>
      </c>
      <c r="K138" s="206">
        <v>11000</v>
      </c>
      <c r="L138" s="206">
        <v>11000</v>
      </c>
      <c r="M138" s="206">
        <v>11000</v>
      </c>
      <c r="N138" s="52">
        <v>0</v>
      </c>
      <c r="O138" s="52">
        <v>0</v>
      </c>
      <c r="P138" s="52">
        <v>0</v>
      </c>
      <c r="Q138" s="192">
        <f t="shared" si="15"/>
        <v>33000</v>
      </c>
      <c r="R138" s="193"/>
      <c r="S138" s="238"/>
      <c r="T138" s="238"/>
      <c r="U138" s="222"/>
      <c r="V138" s="238"/>
      <c r="W138" s="5"/>
      <c r="X138" s="17"/>
      <c r="Y138" s="17"/>
      <c r="Z138" s="11"/>
      <c r="AA138" s="11"/>
      <c r="AB138" s="11">
        <f t="shared" si="12"/>
        <v>0</v>
      </c>
      <c r="AL138" s="8"/>
    </row>
    <row r="139" spans="1:38" ht="16.5" customHeight="1">
      <c r="A139" s="175" t="s">
        <v>29</v>
      </c>
      <c r="B139" s="175" t="s">
        <v>13</v>
      </c>
      <c r="C139" s="175" t="s">
        <v>46</v>
      </c>
      <c r="D139" s="26" t="s">
        <v>48</v>
      </c>
      <c r="E139" s="249" t="s">
        <v>67</v>
      </c>
      <c r="F139" s="249">
        <v>3000</v>
      </c>
      <c r="G139" s="235" t="s">
        <v>227</v>
      </c>
      <c r="H139" s="205" t="s">
        <v>17</v>
      </c>
      <c r="I139" s="52">
        <v>0</v>
      </c>
      <c r="J139" s="52">
        <v>0</v>
      </c>
      <c r="K139" s="206">
        <v>7331</v>
      </c>
      <c r="L139" s="206">
        <v>14590</v>
      </c>
      <c r="M139" s="206">
        <v>14590</v>
      </c>
      <c r="N139" s="206">
        <v>7331</v>
      </c>
      <c r="O139" s="52">
        <v>0</v>
      </c>
      <c r="P139" s="52">
        <v>0</v>
      </c>
      <c r="Q139" s="192">
        <f>SUM(I139:P139)</f>
        <v>43842</v>
      </c>
      <c r="R139" s="193"/>
      <c r="S139" s="250"/>
      <c r="T139" s="250"/>
      <c r="U139" s="222"/>
      <c r="V139" s="250"/>
      <c r="W139" s="5"/>
      <c r="X139" s="17"/>
      <c r="Y139" s="17"/>
      <c r="Z139" s="11"/>
      <c r="AA139" s="188">
        <v>1.1499999999999999</v>
      </c>
      <c r="AB139" s="188">
        <f t="shared" si="12"/>
        <v>50418.299999999996</v>
      </c>
    </row>
    <row r="140" spans="1:38" ht="16.5" customHeight="1">
      <c r="A140" s="175" t="s">
        <v>29</v>
      </c>
      <c r="B140" s="175" t="s">
        <v>13</v>
      </c>
      <c r="C140" s="175" t="s">
        <v>46</v>
      </c>
      <c r="D140" s="26" t="s">
        <v>48</v>
      </c>
      <c r="E140" s="249" t="s">
        <v>67</v>
      </c>
      <c r="F140" s="249">
        <v>3000</v>
      </c>
      <c r="G140" s="235" t="s">
        <v>227</v>
      </c>
      <c r="H140" s="205" t="s">
        <v>38</v>
      </c>
      <c r="I140" s="52">
        <v>0</v>
      </c>
      <c r="J140" s="52">
        <v>0</v>
      </c>
      <c r="K140" s="206">
        <v>6312</v>
      </c>
      <c r="L140" s="206">
        <v>12424</v>
      </c>
      <c r="M140" s="206">
        <v>12424</v>
      </c>
      <c r="N140" s="206">
        <v>6312</v>
      </c>
      <c r="O140" s="52">
        <v>0</v>
      </c>
      <c r="P140" s="52">
        <v>0</v>
      </c>
      <c r="Q140" s="192">
        <f t="shared" ref="Q140:Q152" si="16">SUM(I140:P140)</f>
        <v>37472</v>
      </c>
      <c r="R140" s="193"/>
      <c r="S140" s="250"/>
      <c r="T140" s="250"/>
      <c r="U140" s="222"/>
      <c r="V140" s="250"/>
      <c r="W140" s="5"/>
      <c r="X140" s="17"/>
      <c r="Y140" s="17"/>
      <c r="Z140" s="11"/>
      <c r="AA140" s="248">
        <v>1.2</v>
      </c>
      <c r="AB140" s="188">
        <f t="shared" si="12"/>
        <v>44966.400000000001</v>
      </c>
    </row>
    <row r="141" spans="1:38" ht="16.5" customHeight="1">
      <c r="A141" s="175" t="s">
        <v>29</v>
      </c>
      <c r="B141" s="175" t="s">
        <v>13</v>
      </c>
      <c r="C141" s="175" t="s">
        <v>46</v>
      </c>
      <c r="D141" s="26" t="s">
        <v>48</v>
      </c>
      <c r="E141" s="249" t="s">
        <v>67</v>
      </c>
      <c r="F141" s="249">
        <v>3000</v>
      </c>
      <c r="G141" s="235" t="s">
        <v>227</v>
      </c>
      <c r="H141" s="205" t="s">
        <v>16</v>
      </c>
      <c r="I141" s="52">
        <v>0</v>
      </c>
      <c r="J141" s="52">
        <v>0</v>
      </c>
      <c r="K141" s="206">
        <v>5478</v>
      </c>
      <c r="L141" s="206">
        <v>10956</v>
      </c>
      <c r="M141" s="206">
        <v>10956</v>
      </c>
      <c r="N141" s="206">
        <v>5478</v>
      </c>
      <c r="O141" s="52">
        <v>0</v>
      </c>
      <c r="P141" s="52">
        <v>0</v>
      </c>
      <c r="Q141" s="192">
        <f t="shared" si="16"/>
        <v>32868</v>
      </c>
      <c r="R141" s="193"/>
      <c r="S141" s="250"/>
      <c r="T141" s="250"/>
      <c r="U141" s="222"/>
      <c r="V141" s="250"/>
      <c r="W141" s="5"/>
      <c r="X141" s="17"/>
      <c r="Y141" s="17"/>
      <c r="Z141" s="11"/>
      <c r="AA141" s="188">
        <v>1.1499999999999999</v>
      </c>
      <c r="AB141" s="188">
        <f t="shared" si="12"/>
        <v>37798.199999999997</v>
      </c>
    </row>
    <row r="142" spans="1:38" ht="16.5" customHeight="1">
      <c r="A142" s="175" t="s">
        <v>29</v>
      </c>
      <c r="B142" s="175" t="s">
        <v>13</v>
      </c>
      <c r="C142" s="175" t="s">
        <v>46</v>
      </c>
      <c r="D142" s="26" t="s">
        <v>48</v>
      </c>
      <c r="E142" s="249" t="s">
        <v>67</v>
      </c>
      <c r="F142" s="249">
        <v>3000</v>
      </c>
      <c r="G142" s="235" t="s">
        <v>227</v>
      </c>
      <c r="H142" s="205" t="s">
        <v>40</v>
      </c>
      <c r="I142" s="52">
        <v>0</v>
      </c>
      <c r="J142" s="52">
        <v>0</v>
      </c>
      <c r="K142" s="206">
        <v>6944</v>
      </c>
      <c r="L142" s="206">
        <v>13816</v>
      </c>
      <c r="M142" s="206">
        <v>13816</v>
      </c>
      <c r="N142" s="206">
        <v>6944</v>
      </c>
      <c r="O142" s="52">
        <v>0</v>
      </c>
      <c r="P142" s="52">
        <v>0</v>
      </c>
      <c r="Q142" s="192">
        <f t="shared" si="16"/>
        <v>41520</v>
      </c>
      <c r="R142" s="193"/>
      <c r="S142" s="250"/>
      <c r="T142" s="250"/>
      <c r="U142" s="222"/>
      <c r="V142" s="250"/>
      <c r="W142" s="5"/>
      <c r="X142" s="17"/>
      <c r="Y142" s="17"/>
      <c r="Z142" s="11"/>
      <c r="AA142" s="188">
        <v>1.1499999999999999</v>
      </c>
      <c r="AB142" s="188">
        <f t="shared" si="12"/>
        <v>47747.999999999993</v>
      </c>
    </row>
    <row r="143" spans="1:38" ht="16.5" customHeight="1">
      <c r="A143" s="175" t="s">
        <v>29</v>
      </c>
      <c r="B143" s="175" t="s">
        <v>13</v>
      </c>
      <c r="C143" s="175" t="s">
        <v>46</v>
      </c>
      <c r="D143" s="26" t="s">
        <v>48</v>
      </c>
      <c r="E143" s="249" t="s">
        <v>67</v>
      </c>
      <c r="F143" s="249">
        <v>3000</v>
      </c>
      <c r="G143" s="235" t="s">
        <v>227</v>
      </c>
      <c r="H143" s="205" t="s">
        <v>41</v>
      </c>
      <c r="I143" s="52">
        <v>0</v>
      </c>
      <c r="J143" s="52">
        <v>0</v>
      </c>
      <c r="K143" s="206">
        <v>8628</v>
      </c>
      <c r="L143" s="206">
        <v>16984</v>
      </c>
      <c r="M143" s="206">
        <v>16984</v>
      </c>
      <c r="N143" s="206">
        <v>8628</v>
      </c>
      <c r="O143" s="52">
        <v>0</v>
      </c>
      <c r="P143" s="52">
        <v>0</v>
      </c>
      <c r="Q143" s="192">
        <f t="shared" si="16"/>
        <v>51224</v>
      </c>
      <c r="R143" s="193"/>
      <c r="S143" s="250"/>
      <c r="T143" s="250"/>
      <c r="U143" s="222"/>
      <c r="V143" s="250"/>
      <c r="W143" s="5"/>
      <c r="X143" s="17"/>
      <c r="Y143" s="17"/>
      <c r="Z143" s="11"/>
      <c r="AA143" s="188">
        <v>1.1499999999999999</v>
      </c>
      <c r="AB143" s="188">
        <f t="shared" si="12"/>
        <v>58907.6</v>
      </c>
    </row>
    <row r="144" spans="1:38" ht="16.5" customHeight="1">
      <c r="A144" s="175" t="s">
        <v>29</v>
      </c>
      <c r="B144" s="175" t="s">
        <v>13</v>
      </c>
      <c r="C144" s="175" t="s">
        <v>46</v>
      </c>
      <c r="D144" s="26" t="s">
        <v>48</v>
      </c>
      <c r="E144" s="249" t="s">
        <v>67</v>
      </c>
      <c r="F144" s="249">
        <v>3000</v>
      </c>
      <c r="G144" s="235" t="s">
        <v>227</v>
      </c>
      <c r="H144" s="205" t="s">
        <v>15</v>
      </c>
      <c r="I144" s="52">
        <v>0</v>
      </c>
      <c r="J144" s="52">
        <v>0</v>
      </c>
      <c r="K144" s="206">
        <v>5560</v>
      </c>
      <c r="L144" s="206">
        <v>11120</v>
      </c>
      <c r="M144" s="206">
        <v>11120</v>
      </c>
      <c r="N144" s="206">
        <v>5560</v>
      </c>
      <c r="O144" s="52">
        <v>0</v>
      </c>
      <c r="P144" s="52">
        <v>0</v>
      </c>
      <c r="Q144" s="192">
        <f t="shared" si="16"/>
        <v>33360</v>
      </c>
      <c r="R144" s="193"/>
      <c r="S144" s="250"/>
      <c r="T144" s="250"/>
      <c r="U144" s="222"/>
      <c r="V144" s="250"/>
      <c r="W144" s="5"/>
      <c r="X144" s="17"/>
      <c r="Y144" s="17"/>
      <c r="Z144" s="11"/>
      <c r="AA144" s="188">
        <v>1.1499999999999999</v>
      </c>
      <c r="AB144" s="188">
        <f t="shared" si="12"/>
        <v>38364</v>
      </c>
    </row>
    <row r="145" spans="1:28" ht="16.5" customHeight="1">
      <c r="A145" s="175" t="s">
        <v>29</v>
      </c>
      <c r="B145" s="175" t="s">
        <v>13</v>
      </c>
      <c r="C145" s="175" t="s">
        <v>46</v>
      </c>
      <c r="D145" s="26" t="s">
        <v>48</v>
      </c>
      <c r="E145" s="249" t="s">
        <v>67</v>
      </c>
      <c r="F145" s="249">
        <v>3000</v>
      </c>
      <c r="G145" s="235" t="s">
        <v>227</v>
      </c>
      <c r="H145" s="205" t="s">
        <v>216</v>
      </c>
      <c r="I145" s="52">
        <v>0</v>
      </c>
      <c r="J145" s="52">
        <v>0</v>
      </c>
      <c r="K145" s="206">
        <v>2640</v>
      </c>
      <c r="L145" s="206">
        <v>5280</v>
      </c>
      <c r="M145" s="206">
        <v>5280</v>
      </c>
      <c r="N145" s="206">
        <v>2640</v>
      </c>
      <c r="O145" s="52">
        <v>0</v>
      </c>
      <c r="P145" s="52">
        <v>0</v>
      </c>
      <c r="Q145" s="192">
        <f t="shared" si="16"/>
        <v>15840</v>
      </c>
      <c r="R145" s="193"/>
      <c r="S145" s="250"/>
      <c r="T145" s="250"/>
      <c r="U145" s="222"/>
      <c r="V145" s="250"/>
      <c r="W145" s="5"/>
      <c r="X145" s="17"/>
      <c r="Y145" s="17"/>
      <c r="Z145" s="11"/>
      <c r="AA145" s="188">
        <v>1.1499999999999999</v>
      </c>
      <c r="AB145" s="188">
        <f t="shared" si="12"/>
        <v>18216</v>
      </c>
    </row>
    <row r="146" spans="1:28" ht="16.5" customHeight="1">
      <c r="A146" s="175" t="s">
        <v>29</v>
      </c>
      <c r="B146" s="175" t="s">
        <v>13</v>
      </c>
      <c r="C146" s="175" t="s">
        <v>46</v>
      </c>
      <c r="D146" s="176" t="s">
        <v>49</v>
      </c>
      <c r="E146" s="218" t="s">
        <v>68</v>
      </c>
      <c r="F146" s="218">
        <v>4000</v>
      </c>
      <c r="G146" s="235" t="s">
        <v>227</v>
      </c>
      <c r="H146" s="205" t="s">
        <v>17</v>
      </c>
      <c r="I146" s="52">
        <v>0</v>
      </c>
      <c r="J146" s="52">
        <v>0</v>
      </c>
      <c r="K146" s="206">
        <v>4044</v>
      </c>
      <c r="L146" s="206">
        <v>4044</v>
      </c>
      <c r="M146" s="206">
        <v>4044</v>
      </c>
      <c r="N146" s="52">
        <v>0</v>
      </c>
      <c r="O146" s="52">
        <v>0</v>
      </c>
      <c r="P146" s="52">
        <v>0</v>
      </c>
      <c r="Q146" s="192">
        <f t="shared" si="16"/>
        <v>12132</v>
      </c>
      <c r="R146" s="193"/>
      <c r="S146" s="250"/>
      <c r="T146" s="250"/>
      <c r="U146" s="222"/>
      <c r="V146" s="250"/>
      <c r="W146" s="5"/>
      <c r="X146" s="17"/>
      <c r="Y146" s="17"/>
      <c r="Z146" s="11"/>
      <c r="AA146" s="188">
        <v>1</v>
      </c>
      <c r="AB146" s="188">
        <f t="shared" si="12"/>
        <v>12132</v>
      </c>
    </row>
    <row r="147" spans="1:28" ht="16.5" customHeight="1">
      <c r="A147" s="175" t="s">
        <v>29</v>
      </c>
      <c r="B147" s="175" t="s">
        <v>13</v>
      </c>
      <c r="C147" s="175" t="s">
        <v>46</v>
      </c>
      <c r="D147" s="176" t="s">
        <v>49</v>
      </c>
      <c r="E147" s="218" t="s">
        <v>68</v>
      </c>
      <c r="F147" s="218">
        <v>4000</v>
      </c>
      <c r="G147" s="235" t="s">
        <v>227</v>
      </c>
      <c r="H147" s="205" t="s">
        <v>38</v>
      </c>
      <c r="I147" s="52">
        <v>0</v>
      </c>
      <c r="J147" s="52">
        <v>0</v>
      </c>
      <c r="K147" s="206">
        <v>3504</v>
      </c>
      <c r="L147" s="206">
        <v>3504</v>
      </c>
      <c r="M147" s="206">
        <v>3504</v>
      </c>
      <c r="N147" s="52">
        <v>0</v>
      </c>
      <c r="O147" s="52">
        <v>0</v>
      </c>
      <c r="P147" s="52">
        <v>0</v>
      </c>
      <c r="Q147" s="192">
        <f t="shared" si="16"/>
        <v>10512</v>
      </c>
      <c r="R147" s="193"/>
      <c r="S147" s="250"/>
      <c r="T147" s="250"/>
      <c r="U147" s="222"/>
      <c r="V147" s="250"/>
      <c r="W147" s="5"/>
      <c r="X147" s="17"/>
      <c r="Y147" s="17"/>
      <c r="Z147" s="11"/>
      <c r="AA147" s="248">
        <v>1.1299999999999999</v>
      </c>
      <c r="AB147" s="188">
        <f t="shared" si="12"/>
        <v>11878.56</v>
      </c>
    </row>
    <row r="148" spans="1:28" ht="16.5" customHeight="1">
      <c r="A148" s="175" t="s">
        <v>29</v>
      </c>
      <c r="B148" s="175" t="s">
        <v>13</v>
      </c>
      <c r="C148" s="175" t="s">
        <v>46</v>
      </c>
      <c r="D148" s="176" t="s">
        <v>49</v>
      </c>
      <c r="E148" s="218" t="s">
        <v>68</v>
      </c>
      <c r="F148" s="218">
        <v>4000</v>
      </c>
      <c r="G148" s="235" t="s">
        <v>227</v>
      </c>
      <c r="H148" s="205" t="s">
        <v>16</v>
      </c>
      <c r="I148" s="52">
        <v>0</v>
      </c>
      <c r="J148" s="52">
        <v>0</v>
      </c>
      <c r="K148" s="206">
        <v>2136</v>
      </c>
      <c r="L148" s="206">
        <v>2136</v>
      </c>
      <c r="M148" s="206">
        <v>2136</v>
      </c>
      <c r="N148" s="52">
        <v>0</v>
      </c>
      <c r="O148" s="52">
        <v>0</v>
      </c>
      <c r="P148" s="52">
        <v>0</v>
      </c>
      <c r="Q148" s="192">
        <f t="shared" si="16"/>
        <v>6408</v>
      </c>
      <c r="R148" s="193"/>
      <c r="S148" s="250"/>
      <c r="T148" s="250"/>
      <c r="U148" s="222"/>
      <c r="V148" s="250"/>
      <c r="W148" s="5"/>
      <c r="X148" s="17"/>
      <c r="Y148" s="17"/>
      <c r="Z148" s="11"/>
      <c r="AA148" s="188">
        <v>1</v>
      </c>
      <c r="AB148" s="188">
        <f t="shared" si="12"/>
        <v>6408</v>
      </c>
    </row>
    <row r="149" spans="1:28" ht="16.5" customHeight="1">
      <c r="A149" s="175" t="s">
        <v>29</v>
      </c>
      <c r="B149" s="175" t="s">
        <v>13</v>
      </c>
      <c r="C149" s="175" t="s">
        <v>46</v>
      </c>
      <c r="D149" s="176" t="s">
        <v>49</v>
      </c>
      <c r="E149" s="218" t="s">
        <v>68</v>
      </c>
      <c r="F149" s="218">
        <v>4000</v>
      </c>
      <c r="G149" s="235" t="s">
        <v>227</v>
      </c>
      <c r="H149" s="205" t="s">
        <v>40</v>
      </c>
      <c r="I149" s="52">
        <v>0</v>
      </c>
      <c r="J149" s="52">
        <v>0</v>
      </c>
      <c r="K149" s="206">
        <v>5256</v>
      </c>
      <c r="L149" s="206">
        <v>5256</v>
      </c>
      <c r="M149" s="206">
        <v>5256</v>
      </c>
      <c r="N149" s="52">
        <v>0</v>
      </c>
      <c r="O149" s="52">
        <v>0</v>
      </c>
      <c r="P149" s="52">
        <v>0</v>
      </c>
      <c r="Q149" s="192">
        <f t="shared" si="16"/>
        <v>15768</v>
      </c>
      <c r="R149" s="193"/>
      <c r="S149" s="250"/>
      <c r="T149" s="250"/>
      <c r="U149" s="222"/>
      <c r="V149" s="250"/>
      <c r="W149" s="5"/>
      <c r="X149" s="17"/>
      <c r="Y149" s="17"/>
      <c r="Z149" s="11"/>
      <c r="AA149" s="188">
        <v>1</v>
      </c>
      <c r="AB149" s="188">
        <f t="shared" si="12"/>
        <v>15768</v>
      </c>
    </row>
    <row r="150" spans="1:28" ht="16.5" customHeight="1">
      <c r="A150" s="175" t="s">
        <v>29</v>
      </c>
      <c r="B150" s="175" t="s">
        <v>13</v>
      </c>
      <c r="C150" s="175" t="s">
        <v>46</v>
      </c>
      <c r="D150" s="176" t="s">
        <v>49</v>
      </c>
      <c r="E150" s="218" t="s">
        <v>68</v>
      </c>
      <c r="F150" s="218">
        <v>4000</v>
      </c>
      <c r="G150" s="235" t="s">
        <v>227</v>
      </c>
      <c r="H150" s="205" t="s">
        <v>41</v>
      </c>
      <c r="I150" s="52">
        <v>0</v>
      </c>
      <c r="J150" s="52">
        <v>0</v>
      </c>
      <c r="K150" s="206">
        <v>9942</v>
      </c>
      <c r="L150" s="206">
        <v>9942</v>
      </c>
      <c r="M150" s="206">
        <v>9942</v>
      </c>
      <c r="N150" s="52">
        <v>0</v>
      </c>
      <c r="O150" s="52">
        <v>0</v>
      </c>
      <c r="P150" s="52">
        <v>0</v>
      </c>
      <c r="Q150" s="192">
        <f t="shared" si="16"/>
        <v>29826</v>
      </c>
      <c r="R150" s="193"/>
      <c r="S150" s="250"/>
      <c r="T150" s="250"/>
      <c r="U150" s="222"/>
      <c r="V150" s="250"/>
      <c r="W150" s="5"/>
      <c r="X150" s="17"/>
      <c r="Y150" s="17"/>
      <c r="Z150" s="11"/>
      <c r="AA150" s="188">
        <v>1</v>
      </c>
      <c r="AB150" s="188">
        <f t="shared" ref="AB150:AB163" si="17">Q150*AA150</f>
        <v>29826</v>
      </c>
    </row>
    <row r="151" spans="1:28" ht="16.5" customHeight="1">
      <c r="A151" s="175" t="s">
        <v>29</v>
      </c>
      <c r="B151" s="175" t="s">
        <v>13</v>
      </c>
      <c r="C151" s="175" t="s">
        <v>46</v>
      </c>
      <c r="D151" s="176" t="s">
        <v>49</v>
      </c>
      <c r="E151" s="218" t="s">
        <v>68</v>
      </c>
      <c r="F151" s="218">
        <v>4000</v>
      </c>
      <c r="G151" s="235" t="s">
        <v>227</v>
      </c>
      <c r="H151" s="205" t="s">
        <v>15</v>
      </c>
      <c r="I151" s="52">
        <v>0</v>
      </c>
      <c r="J151" s="52">
        <v>0</v>
      </c>
      <c r="K151" s="206">
        <v>3250</v>
      </c>
      <c r="L151" s="206">
        <v>3250</v>
      </c>
      <c r="M151" s="206">
        <v>3250</v>
      </c>
      <c r="N151" s="52">
        <v>0</v>
      </c>
      <c r="O151" s="52">
        <v>0</v>
      </c>
      <c r="P151" s="52">
        <v>0</v>
      </c>
      <c r="Q151" s="192">
        <f t="shared" si="16"/>
        <v>9750</v>
      </c>
      <c r="R151" s="193"/>
      <c r="S151" s="250"/>
      <c r="T151" s="250"/>
      <c r="U151" s="222"/>
      <c r="V151" s="250"/>
      <c r="W151" s="5"/>
      <c r="X151" s="17"/>
      <c r="Y151" s="17"/>
      <c r="Z151" s="11"/>
      <c r="AA151" s="188">
        <v>1</v>
      </c>
      <c r="AB151" s="188">
        <f t="shared" si="17"/>
        <v>9750</v>
      </c>
    </row>
    <row r="152" spans="1:28" ht="16.5" customHeight="1">
      <c r="A152" s="175" t="s">
        <v>29</v>
      </c>
      <c r="B152" s="175" t="s">
        <v>13</v>
      </c>
      <c r="C152" s="175" t="s">
        <v>46</v>
      </c>
      <c r="D152" s="176" t="s">
        <v>49</v>
      </c>
      <c r="E152" s="218" t="s">
        <v>68</v>
      </c>
      <c r="F152" s="218">
        <v>4000</v>
      </c>
      <c r="G152" s="235" t="s">
        <v>227</v>
      </c>
      <c r="H152" s="205" t="s">
        <v>216</v>
      </c>
      <c r="I152" s="52">
        <v>0</v>
      </c>
      <c r="J152" s="52">
        <v>0</v>
      </c>
      <c r="K152" s="206">
        <v>1400</v>
      </c>
      <c r="L152" s="206">
        <v>1400</v>
      </c>
      <c r="M152" s="206">
        <v>1400</v>
      </c>
      <c r="N152" s="52">
        <v>0</v>
      </c>
      <c r="O152" s="52">
        <v>0</v>
      </c>
      <c r="P152" s="52">
        <v>0</v>
      </c>
      <c r="Q152" s="192">
        <f t="shared" si="16"/>
        <v>4200</v>
      </c>
      <c r="R152" s="193"/>
      <c r="S152" s="252"/>
      <c r="T152" s="252"/>
      <c r="U152" s="222"/>
      <c r="V152" s="252"/>
      <c r="W152" s="5"/>
      <c r="X152" s="17"/>
      <c r="Y152" s="17"/>
      <c r="Z152" s="11"/>
      <c r="AA152" s="188">
        <v>1</v>
      </c>
      <c r="AB152" s="188">
        <f t="shared" si="17"/>
        <v>4200</v>
      </c>
    </row>
    <row r="153" spans="1:28" ht="16.5" customHeight="1">
      <c r="A153" s="175" t="s">
        <v>29</v>
      </c>
      <c r="B153" s="175" t="s">
        <v>13</v>
      </c>
      <c r="C153" s="175" t="s">
        <v>46</v>
      </c>
      <c r="D153" s="26" t="s">
        <v>48</v>
      </c>
      <c r="E153" s="251" t="s">
        <v>67</v>
      </c>
      <c r="F153" s="251">
        <v>3000</v>
      </c>
      <c r="G153" s="235" t="s">
        <v>233</v>
      </c>
      <c r="H153" s="205" t="s">
        <v>17</v>
      </c>
      <c r="I153" s="52">
        <v>0</v>
      </c>
      <c r="J153" s="52">
        <v>0</v>
      </c>
      <c r="K153" s="206">
        <v>7331</v>
      </c>
      <c r="L153" s="206">
        <v>14590</v>
      </c>
      <c r="M153" s="206">
        <v>14590</v>
      </c>
      <c r="N153" s="206">
        <v>7331</v>
      </c>
      <c r="O153" s="52">
        <v>0</v>
      </c>
      <c r="P153" s="52">
        <v>0</v>
      </c>
      <c r="Q153" s="192">
        <f>SUM(I153:P153)</f>
        <v>43842</v>
      </c>
      <c r="R153" s="193"/>
      <c r="S153" s="252"/>
      <c r="T153" s="252"/>
      <c r="U153" s="222"/>
      <c r="V153" s="252"/>
      <c r="W153" s="5"/>
      <c r="X153" s="17"/>
      <c r="Y153" s="17"/>
      <c r="Z153" s="11"/>
      <c r="AA153" s="188">
        <v>1.1499999999999999</v>
      </c>
      <c r="AB153" s="188">
        <f t="shared" si="17"/>
        <v>50418.299999999996</v>
      </c>
    </row>
    <row r="154" spans="1:28" ht="16.5" customHeight="1">
      <c r="A154" s="175" t="s">
        <v>29</v>
      </c>
      <c r="B154" s="175" t="s">
        <v>13</v>
      </c>
      <c r="C154" s="175" t="s">
        <v>46</v>
      </c>
      <c r="D154" s="26" t="s">
        <v>48</v>
      </c>
      <c r="E154" s="251" t="s">
        <v>67</v>
      </c>
      <c r="F154" s="251">
        <v>3000</v>
      </c>
      <c r="G154" s="235" t="s">
        <v>233</v>
      </c>
      <c r="H154" s="205" t="s">
        <v>38</v>
      </c>
      <c r="I154" s="52">
        <v>0</v>
      </c>
      <c r="J154" s="52">
        <v>0</v>
      </c>
      <c r="K154" s="206">
        <v>6312</v>
      </c>
      <c r="L154" s="206">
        <v>12424</v>
      </c>
      <c r="M154" s="206">
        <v>12424</v>
      </c>
      <c r="N154" s="206">
        <v>6312</v>
      </c>
      <c r="O154" s="52">
        <v>0</v>
      </c>
      <c r="P154" s="52">
        <v>0</v>
      </c>
      <c r="Q154" s="192">
        <f t="shared" ref="Q154:Q166" si="18">SUM(I154:P154)</f>
        <v>37472</v>
      </c>
      <c r="R154" s="193"/>
      <c r="S154" s="252"/>
      <c r="T154" s="252"/>
      <c r="U154" s="222"/>
      <c r="V154" s="252"/>
      <c r="W154" s="5"/>
      <c r="X154" s="17"/>
      <c r="Y154" s="17"/>
      <c r="Z154" s="11"/>
      <c r="AA154" s="248">
        <v>1.2</v>
      </c>
      <c r="AB154" s="188">
        <f t="shared" si="17"/>
        <v>44966.400000000001</v>
      </c>
    </row>
    <row r="155" spans="1:28" ht="16.5" customHeight="1">
      <c r="A155" s="175" t="s">
        <v>29</v>
      </c>
      <c r="B155" s="175" t="s">
        <v>13</v>
      </c>
      <c r="C155" s="175" t="s">
        <v>46</v>
      </c>
      <c r="D155" s="26" t="s">
        <v>48</v>
      </c>
      <c r="E155" s="251" t="s">
        <v>67</v>
      </c>
      <c r="F155" s="251">
        <v>3000</v>
      </c>
      <c r="G155" s="235" t="s">
        <v>233</v>
      </c>
      <c r="H155" s="205" t="s">
        <v>16</v>
      </c>
      <c r="I155" s="52">
        <v>0</v>
      </c>
      <c r="J155" s="52">
        <v>0</v>
      </c>
      <c r="K155" s="206">
        <v>5478</v>
      </c>
      <c r="L155" s="206">
        <v>10956</v>
      </c>
      <c r="M155" s="206">
        <v>10956</v>
      </c>
      <c r="N155" s="206">
        <v>5478</v>
      </c>
      <c r="O155" s="52">
        <v>0</v>
      </c>
      <c r="P155" s="52">
        <v>0</v>
      </c>
      <c r="Q155" s="192">
        <f t="shared" si="18"/>
        <v>32868</v>
      </c>
      <c r="R155" s="193"/>
      <c r="S155" s="252"/>
      <c r="T155" s="252"/>
      <c r="U155" s="222"/>
      <c r="V155" s="252"/>
      <c r="W155" s="5"/>
      <c r="X155" s="17"/>
      <c r="Y155" s="17"/>
      <c r="Z155" s="11"/>
      <c r="AA155" s="188">
        <v>1.1499999999999999</v>
      </c>
      <c r="AB155" s="188">
        <f t="shared" si="17"/>
        <v>37798.199999999997</v>
      </c>
    </row>
    <row r="156" spans="1:28" ht="16.5" customHeight="1">
      <c r="A156" s="175" t="s">
        <v>29</v>
      </c>
      <c r="B156" s="175" t="s">
        <v>13</v>
      </c>
      <c r="C156" s="175" t="s">
        <v>46</v>
      </c>
      <c r="D156" s="26" t="s">
        <v>48</v>
      </c>
      <c r="E156" s="251" t="s">
        <v>67</v>
      </c>
      <c r="F156" s="251">
        <v>3000</v>
      </c>
      <c r="G156" s="235" t="s">
        <v>233</v>
      </c>
      <c r="H156" s="205" t="s">
        <v>40</v>
      </c>
      <c r="I156" s="52">
        <v>0</v>
      </c>
      <c r="J156" s="52">
        <v>0</v>
      </c>
      <c r="K156" s="206">
        <v>6944</v>
      </c>
      <c r="L156" s="206">
        <v>13816</v>
      </c>
      <c r="M156" s="206">
        <v>13816</v>
      </c>
      <c r="N156" s="206">
        <v>6944</v>
      </c>
      <c r="O156" s="52">
        <v>0</v>
      </c>
      <c r="P156" s="52">
        <v>0</v>
      </c>
      <c r="Q156" s="192">
        <f t="shared" si="18"/>
        <v>41520</v>
      </c>
      <c r="R156" s="193"/>
      <c r="S156" s="252"/>
      <c r="T156" s="252"/>
      <c r="U156" s="222"/>
      <c r="V156" s="252"/>
      <c r="W156" s="5"/>
      <c r="X156" s="17"/>
      <c r="Y156" s="17"/>
      <c r="Z156" s="11"/>
      <c r="AA156" s="188">
        <v>1.1499999999999999</v>
      </c>
      <c r="AB156" s="188">
        <f t="shared" si="17"/>
        <v>47747.999999999993</v>
      </c>
    </row>
    <row r="157" spans="1:28" ht="16.5" customHeight="1">
      <c r="A157" s="175" t="s">
        <v>29</v>
      </c>
      <c r="B157" s="175" t="s">
        <v>13</v>
      </c>
      <c r="C157" s="175" t="s">
        <v>46</v>
      </c>
      <c r="D157" s="26" t="s">
        <v>48</v>
      </c>
      <c r="E157" s="251" t="s">
        <v>67</v>
      </c>
      <c r="F157" s="251">
        <v>3000</v>
      </c>
      <c r="G157" s="235" t="s">
        <v>233</v>
      </c>
      <c r="H157" s="205" t="s">
        <v>41</v>
      </c>
      <c r="I157" s="52">
        <v>0</v>
      </c>
      <c r="J157" s="52">
        <v>0</v>
      </c>
      <c r="K157" s="206">
        <v>8628</v>
      </c>
      <c r="L157" s="206">
        <v>16984</v>
      </c>
      <c r="M157" s="206">
        <v>16984</v>
      </c>
      <c r="N157" s="206">
        <v>8628</v>
      </c>
      <c r="O157" s="52">
        <v>0</v>
      </c>
      <c r="P157" s="52">
        <v>0</v>
      </c>
      <c r="Q157" s="192">
        <f t="shared" si="18"/>
        <v>51224</v>
      </c>
      <c r="R157" s="193"/>
      <c r="S157" s="252"/>
      <c r="T157" s="252"/>
      <c r="U157" s="222"/>
      <c r="V157" s="252"/>
      <c r="W157" s="5"/>
      <c r="X157" s="17"/>
      <c r="Y157" s="17"/>
      <c r="Z157" s="11"/>
      <c r="AA157" s="188">
        <v>1.1499999999999999</v>
      </c>
      <c r="AB157" s="188">
        <f t="shared" si="17"/>
        <v>58907.6</v>
      </c>
    </row>
    <row r="158" spans="1:28" ht="16.5" customHeight="1">
      <c r="A158" s="175" t="s">
        <v>29</v>
      </c>
      <c r="B158" s="175" t="s">
        <v>13</v>
      </c>
      <c r="C158" s="175" t="s">
        <v>46</v>
      </c>
      <c r="D158" s="26" t="s">
        <v>48</v>
      </c>
      <c r="E158" s="251" t="s">
        <v>67</v>
      </c>
      <c r="F158" s="251">
        <v>3000</v>
      </c>
      <c r="G158" s="235" t="s">
        <v>233</v>
      </c>
      <c r="H158" s="205" t="s">
        <v>15</v>
      </c>
      <c r="I158" s="52">
        <v>0</v>
      </c>
      <c r="J158" s="52">
        <v>0</v>
      </c>
      <c r="K158" s="206">
        <v>5560</v>
      </c>
      <c r="L158" s="206">
        <v>11120</v>
      </c>
      <c r="M158" s="206">
        <v>11120</v>
      </c>
      <c r="N158" s="206">
        <v>5560</v>
      </c>
      <c r="O158" s="52">
        <v>0</v>
      </c>
      <c r="P158" s="52">
        <v>0</v>
      </c>
      <c r="Q158" s="192">
        <f t="shared" si="18"/>
        <v>33360</v>
      </c>
      <c r="R158" s="193"/>
      <c r="S158" s="252"/>
      <c r="T158" s="252"/>
      <c r="U158" s="222"/>
      <c r="V158" s="252"/>
      <c r="W158" s="5"/>
      <c r="X158" s="17"/>
      <c r="Y158" s="17"/>
      <c r="Z158" s="11"/>
      <c r="AA158" s="188">
        <v>1.1499999999999999</v>
      </c>
      <c r="AB158" s="188">
        <f t="shared" si="17"/>
        <v>38364</v>
      </c>
    </row>
    <row r="159" spans="1:28" ht="16.5" customHeight="1">
      <c r="A159" s="175" t="s">
        <v>29</v>
      </c>
      <c r="B159" s="175" t="s">
        <v>13</v>
      </c>
      <c r="C159" s="175" t="s">
        <v>46</v>
      </c>
      <c r="D159" s="26" t="s">
        <v>48</v>
      </c>
      <c r="E159" s="251" t="s">
        <v>67</v>
      </c>
      <c r="F159" s="251">
        <v>3000</v>
      </c>
      <c r="G159" s="235" t="s">
        <v>233</v>
      </c>
      <c r="H159" s="205" t="s">
        <v>216</v>
      </c>
      <c r="I159" s="52">
        <v>0</v>
      </c>
      <c r="J159" s="52">
        <v>0</v>
      </c>
      <c r="K159" s="206">
        <v>2640</v>
      </c>
      <c r="L159" s="206">
        <v>5280</v>
      </c>
      <c r="M159" s="206">
        <v>5280</v>
      </c>
      <c r="N159" s="206">
        <v>2640</v>
      </c>
      <c r="O159" s="52">
        <v>0</v>
      </c>
      <c r="P159" s="52">
        <v>0</v>
      </c>
      <c r="Q159" s="192">
        <f t="shared" si="18"/>
        <v>15840</v>
      </c>
      <c r="R159" s="193"/>
      <c r="S159" s="252"/>
      <c r="T159" s="252"/>
      <c r="U159" s="222"/>
      <c r="V159" s="252"/>
      <c r="W159" s="5"/>
      <c r="X159" s="17"/>
      <c r="Y159" s="17"/>
      <c r="Z159" s="11"/>
      <c r="AA159" s="188">
        <v>1.1499999999999999</v>
      </c>
      <c r="AB159" s="188">
        <f t="shared" si="17"/>
        <v>18216</v>
      </c>
    </row>
    <row r="160" spans="1:28" ht="16.5" customHeight="1">
      <c r="A160" s="175" t="s">
        <v>29</v>
      </c>
      <c r="B160" s="175" t="s">
        <v>13</v>
      </c>
      <c r="C160" s="175" t="s">
        <v>46</v>
      </c>
      <c r="D160" s="176" t="s">
        <v>49</v>
      </c>
      <c r="E160" s="218" t="s">
        <v>68</v>
      </c>
      <c r="F160" s="218">
        <v>4000</v>
      </c>
      <c r="G160" s="235" t="s">
        <v>233</v>
      </c>
      <c r="H160" s="205" t="s">
        <v>17</v>
      </c>
      <c r="I160" s="52">
        <v>0</v>
      </c>
      <c r="J160" s="52">
        <v>0</v>
      </c>
      <c r="K160" s="206">
        <v>4044</v>
      </c>
      <c r="L160" s="206">
        <v>4044</v>
      </c>
      <c r="M160" s="206">
        <v>4044</v>
      </c>
      <c r="N160" s="52">
        <v>0</v>
      </c>
      <c r="O160" s="52">
        <v>0</v>
      </c>
      <c r="P160" s="52">
        <v>0</v>
      </c>
      <c r="Q160" s="192">
        <f t="shared" si="18"/>
        <v>12132</v>
      </c>
      <c r="R160" s="193"/>
      <c r="S160" s="252"/>
      <c r="T160" s="252"/>
      <c r="U160" s="222"/>
      <c r="V160" s="252"/>
      <c r="W160" s="5"/>
      <c r="X160" s="17"/>
      <c r="Y160" s="17"/>
      <c r="Z160" s="11"/>
      <c r="AA160" s="188">
        <v>1</v>
      </c>
      <c r="AB160" s="188">
        <f t="shared" si="17"/>
        <v>12132</v>
      </c>
    </row>
    <row r="161" spans="1:38" ht="16.5" customHeight="1">
      <c r="A161" s="175" t="s">
        <v>29</v>
      </c>
      <c r="B161" s="175" t="s">
        <v>13</v>
      </c>
      <c r="C161" s="175" t="s">
        <v>46</v>
      </c>
      <c r="D161" s="176" t="s">
        <v>49</v>
      </c>
      <c r="E161" s="218" t="s">
        <v>68</v>
      </c>
      <c r="F161" s="218">
        <v>4000</v>
      </c>
      <c r="G161" s="235" t="s">
        <v>233</v>
      </c>
      <c r="H161" s="205" t="s">
        <v>38</v>
      </c>
      <c r="I161" s="52">
        <v>0</v>
      </c>
      <c r="J161" s="52">
        <v>0</v>
      </c>
      <c r="K161" s="206">
        <v>3504</v>
      </c>
      <c r="L161" s="206">
        <v>3504</v>
      </c>
      <c r="M161" s="206">
        <v>3504</v>
      </c>
      <c r="N161" s="52">
        <v>0</v>
      </c>
      <c r="O161" s="52">
        <v>0</v>
      </c>
      <c r="P161" s="52">
        <v>0</v>
      </c>
      <c r="Q161" s="192">
        <f t="shared" si="18"/>
        <v>10512</v>
      </c>
      <c r="R161" s="193"/>
      <c r="S161" s="252"/>
      <c r="T161" s="252"/>
      <c r="U161" s="222"/>
      <c r="V161" s="252"/>
      <c r="W161" s="5"/>
      <c r="X161" s="17"/>
      <c r="Y161" s="17"/>
      <c r="Z161" s="11"/>
      <c r="AA161" s="248">
        <v>1.1299999999999999</v>
      </c>
      <c r="AB161" s="188">
        <f t="shared" si="17"/>
        <v>11878.56</v>
      </c>
    </row>
    <row r="162" spans="1:38" ht="16.5" customHeight="1">
      <c r="A162" s="175" t="s">
        <v>29</v>
      </c>
      <c r="B162" s="175" t="s">
        <v>13</v>
      </c>
      <c r="C162" s="175" t="s">
        <v>46</v>
      </c>
      <c r="D162" s="176" t="s">
        <v>49</v>
      </c>
      <c r="E162" s="218" t="s">
        <v>68</v>
      </c>
      <c r="F162" s="218">
        <v>4000</v>
      </c>
      <c r="G162" s="235" t="s">
        <v>233</v>
      </c>
      <c r="H162" s="205" t="s">
        <v>16</v>
      </c>
      <c r="I162" s="52">
        <v>0</v>
      </c>
      <c r="J162" s="52">
        <v>0</v>
      </c>
      <c r="K162" s="206">
        <v>2136</v>
      </c>
      <c r="L162" s="206">
        <v>2136</v>
      </c>
      <c r="M162" s="206">
        <v>2136</v>
      </c>
      <c r="N162" s="52">
        <v>0</v>
      </c>
      <c r="O162" s="52">
        <v>0</v>
      </c>
      <c r="P162" s="52">
        <v>0</v>
      </c>
      <c r="Q162" s="192">
        <f t="shared" si="18"/>
        <v>6408</v>
      </c>
      <c r="R162" s="193"/>
      <c r="S162" s="252"/>
      <c r="T162" s="252"/>
      <c r="U162" s="222"/>
      <c r="V162" s="252"/>
      <c r="W162" s="5"/>
      <c r="X162" s="17"/>
      <c r="Y162" s="17"/>
      <c r="Z162" s="11"/>
      <c r="AA162" s="188">
        <v>1</v>
      </c>
      <c r="AB162" s="188">
        <f t="shared" si="17"/>
        <v>6408</v>
      </c>
    </row>
    <row r="163" spans="1:38" ht="16.5" customHeight="1">
      <c r="A163" s="175" t="s">
        <v>29</v>
      </c>
      <c r="B163" s="175" t="s">
        <v>13</v>
      </c>
      <c r="C163" s="175" t="s">
        <v>46</v>
      </c>
      <c r="D163" s="176" t="s">
        <v>49</v>
      </c>
      <c r="E163" s="218" t="s">
        <v>68</v>
      </c>
      <c r="F163" s="218">
        <v>4000</v>
      </c>
      <c r="G163" s="235" t="s">
        <v>233</v>
      </c>
      <c r="H163" s="205" t="s">
        <v>40</v>
      </c>
      <c r="I163" s="52">
        <v>0</v>
      </c>
      <c r="J163" s="52">
        <v>0</v>
      </c>
      <c r="K163" s="206">
        <v>5256</v>
      </c>
      <c r="L163" s="206">
        <v>5256</v>
      </c>
      <c r="M163" s="206">
        <v>5256</v>
      </c>
      <c r="N163" s="52">
        <v>0</v>
      </c>
      <c r="O163" s="52">
        <v>0</v>
      </c>
      <c r="P163" s="52">
        <v>0</v>
      </c>
      <c r="Q163" s="192">
        <f t="shared" si="18"/>
        <v>15768</v>
      </c>
      <c r="R163" s="193"/>
      <c r="S163" s="252"/>
      <c r="T163" s="252"/>
      <c r="U163" s="222"/>
      <c r="V163" s="252"/>
      <c r="W163" s="5"/>
      <c r="X163" s="17"/>
      <c r="Y163" s="17"/>
      <c r="Z163" s="11"/>
      <c r="AA163" s="188">
        <v>1</v>
      </c>
      <c r="AB163" s="188">
        <f t="shared" si="17"/>
        <v>15768</v>
      </c>
    </row>
    <row r="164" spans="1:38" ht="16.5" customHeight="1">
      <c r="A164" s="175" t="s">
        <v>29</v>
      </c>
      <c r="B164" s="175" t="s">
        <v>13</v>
      </c>
      <c r="C164" s="175" t="s">
        <v>46</v>
      </c>
      <c r="D164" s="176" t="s">
        <v>49</v>
      </c>
      <c r="E164" s="218" t="s">
        <v>68</v>
      </c>
      <c r="F164" s="218">
        <v>4000</v>
      </c>
      <c r="G164" s="235" t="s">
        <v>233</v>
      </c>
      <c r="H164" s="205" t="s">
        <v>41</v>
      </c>
      <c r="I164" s="52">
        <v>0</v>
      </c>
      <c r="J164" s="52">
        <v>0</v>
      </c>
      <c r="K164" s="206">
        <v>9942</v>
      </c>
      <c r="L164" s="206">
        <v>9942</v>
      </c>
      <c r="M164" s="206">
        <v>9942</v>
      </c>
      <c r="N164" s="52">
        <v>0</v>
      </c>
      <c r="O164" s="52">
        <v>0</v>
      </c>
      <c r="P164" s="52">
        <v>0</v>
      </c>
      <c r="Q164" s="192">
        <f t="shared" si="18"/>
        <v>29826</v>
      </c>
      <c r="R164" s="193"/>
      <c r="S164" s="252"/>
      <c r="T164" s="252"/>
      <c r="U164" s="222"/>
      <c r="V164" s="252"/>
      <c r="W164" s="5"/>
      <c r="X164" s="17"/>
      <c r="Y164" s="17"/>
      <c r="Z164" s="11"/>
      <c r="AA164" s="188">
        <v>1</v>
      </c>
      <c r="AB164" s="188">
        <f t="shared" ref="AB164:AB166" si="19">Q164*AA164</f>
        <v>29826</v>
      </c>
    </row>
    <row r="165" spans="1:38" ht="16.5" customHeight="1">
      <c r="A165" s="175" t="s">
        <v>29</v>
      </c>
      <c r="B165" s="175" t="s">
        <v>13</v>
      </c>
      <c r="C165" s="175" t="s">
        <v>46</v>
      </c>
      <c r="D165" s="176" t="s">
        <v>49</v>
      </c>
      <c r="E165" s="218" t="s">
        <v>68</v>
      </c>
      <c r="F165" s="218">
        <v>4000</v>
      </c>
      <c r="G165" s="235" t="s">
        <v>233</v>
      </c>
      <c r="H165" s="205" t="s">
        <v>15</v>
      </c>
      <c r="I165" s="52">
        <v>0</v>
      </c>
      <c r="J165" s="52">
        <v>0</v>
      </c>
      <c r="K165" s="206">
        <v>3250</v>
      </c>
      <c r="L165" s="206">
        <v>3250</v>
      </c>
      <c r="M165" s="206">
        <v>3250</v>
      </c>
      <c r="N165" s="52">
        <v>0</v>
      </c>
      <c r="O165" s="52">
        <v>0</v>
      </c>
      <c r="P165" s="52">
        <v>0</v>
      </c>
      <c r="Q165" s="192">
        <f t="shared" si="18"/>
        <v>9750</v>
      </c>
      <c r="R165" s="193"/>
      <c r="S165" s="252"/>
      <c r="T165" s="252"/>
      <c r="U165" s="222"/>
      <c r="V165" s="252"/>
      <c r="W165" s="5"/>
      <c r="X165" s="17"/>
      <c r="Y165" s="17"/>
      <c r="Z165" s="11"/>
      <c r="AA165" s="188">
        <v>1</v>
      </c>
      <c r="AB165" s="188">
        <f t="shared" si="19"/>
        <v>9750</v>
      </c>
    </row>
    <row r="166" spans="1:38" ht="16.5" customHeight="1">
      <c r="A166" s="175" t="s">
        <v>29</v>
      </c>
      <c r="B166" s="175" t="s">
        <v>13</v>
      </c>
      <c r="C166" s="175" t="s">
        <v>46</v>
      </c>
      <c r="D166" s="176" t="s">
        <v>49</v>
      </c>
      <c r="E166" s="218" t="s">
        <v>68</v>
      </c>
      <c r="F166" s="218">
        <v>4000</v>
      </c>
      <c r="G166" s="235" t="s">
        <v>233</v>
      </c>
      <c r="H166" s="205" t="s">
        <v>216</v>
      </c>
      <c r="I166" s="52">
        <v>0</v>
      </c>
      <c r="J166" s="52">
        <v>0</v>
      </c>
      <c r="K166" s="206">
        <v>1400</v>
      </c>
      <c r="L166" s="206">
        <v>1400</v>
      </c>
      <c r="M166" s="206">
        <v>1400</v>
      </c>
      <c r="N166" s="52">
        <v>0</v>
      </c>
      <c r="O166" s="52">
        <v>0</v>
      </c>
      <c r="P166" s="52">
        <v>0</v>
      </c>
      <c r="Q166" s="192">
        <f t="shared" si="18"/>
        <v>4200</v>
      </c>
      <c r="R166" s="193"/>
      <c r="S166" s="252"/>
      <c r="T166" s="252"/>
      <c r="U166" s="222"/>
      <c r="V166" s="252"/>
      <c r="W166" s="5"/>
      <c r="X166" s="17"/>
      <c r="Y166" s="17"/>
      <c r="Z166" s="11"/>
      <c r="AA166" s="188">
        <v>1</v>
      </c>
      <c r="AB166" s="188">
        <f t="shared" si="19"/>
        <v>4200</v>
      </c>
    </row>
    <row r="167" spans="1:38" s="28" customFormat="1" ht="17.25" customHeight="1">
      <c r="A167" s="1"/>
      <c r="B167" s="1"/>
      <c r="C167" s="1"/>
      <c r="E167" s="1"/>
      <c r="F167" s="1"/>
      <c r="G167" s="14"/>
      <c r="I167" s="55"/>
      <c r="J167" s="55"/>
      <c r="K167" s="55"/>
      <c r="L167" s="55"/>
      <c r="M167" s="55"/>
      <c r="N167" s="55"/>
      <c r="O167" s="55"/>
      <c r="P167" s="55"/>
      <c r="Q167" s="1"/>
      <c r="R167" s="1"/>
      <c r="S167" s="1"/>
      <c r="T167" s="1"/>
      <c r="U167" s="1"/>
      <c r="V167" s="1"/>
      <c r="W167" s="1"/>
      <c r="X167" s="1"/>
      <c r="Y167" s="1"/>
      <c r="Z167" s="15"/>
      <c r="AA167" s="15"/>
      <c r="AB167" s="15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s="28" customFormat="1" ht="17.25" customHeight="1">
      <c r="A168" s="1"/>
      <c r="B168" s="1"/>
      <c r="C168" s="1"/>
      <c r="E168" s="1"/>
      <c r="F168" s="1"/>
      <c r="G168" s="14"/>
      <c r="I168" s="55"/>
      <c r="J168" s="55"/>
      <c r="K168" s="55"/>
      <c r="L168" s="55"/>
      <c r="M168" s="55"/>
      <c r="N168" s="55"/>
      <c r="O168" s="55"/>
      <c r="P168" s="55"/>
      <c r="Q168" s="1"/>
      <c r="R168" s="1"/>
      <c r="S168" s="1"/>
      <c r="T168" s="1"/>
      <c r="U168" s="1"/>
      <c r="V168" s="1"/>
      <c r="W168" s="1"/>
      <c r="X168" s="1"/>
      <c r="Y168" s="1"/>
      <c r="Z168" s="15"/>
      <c r="AA168" s="15"/>
      <c r="AB168" s="15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s="28" customFormat="1" ht="17.25" customHeight="1">
      <c r="A169" s="1"/>
      <c r="B169" s="1"/>
      <c r="C169" s="1"/>
      <c r="E169" s="1"/>
      <c r="F169" s="1"/>
      <c r="G169" s="14"/>
      <c r="I169" s="55"/>
      <c r="J169" s="55"/>
      <c r="K169" s="55"/>
      <c r="L169" s="55"/>
      <c r="M169" s="55"/>
      <c r="N169" s="55"/>
      <c r="O169" s="55"/>
      <c r="P169" s="55"/>
      <c r="Q169" s="1"/>
      <c r="R169" s="1"/>
      <c r="S169" s="1"/>
      <c r="T169" s="1"/>
      <c r="U169" s="1"/>
      <c r="V169" s="1"/>
      <c r="W169" s="1"/>
      <c r="X169" s="1"/>
      <c r="Y169" s="1"/>
      <c r="Z169" s="15"/>
      <c r="AA169" s="15"/>
      <c r="AB169" s="15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s="28" customFormat="1" ht="17.25" customHeight="1">
      <c r="A170" s="1"/>
      <c r="B170" s="1"/>
      <c r="C170" s="1"/>
      <c r="E170" s="1"/>
      <c r="F170" s="1"/>
      <c r="G170" s="14"/>
      <c r="I170" s="55"/>
      <c r="J170" s="55"/>
      <c r="K170" s="55"/>
      <c r="L170" s="55"/>
      <c r="M170" s="55"/>
      <c r="N170" s="55"/>
      <c r="O170" s="55"/>
      <c r="P170" s="55"/>
      <c r="Q170" s="1"/>
      <c r="R170" s="1"/>
      <c r="S170" s="1"/>
      <c r="T170" s="1"/>
      <c r="U170" s="1"/>
      <c r="V170" s="1"/>
      <c r="W170" s="1"/>
      <c r="X170" s="1"/>
      <c r="Y170" s="1"/>
      <c r="Z170" s="15"/>
      <c r="AA170" s="15"/>
      <c r="AB170" s="15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s="28" customFormat="1" ht="17.25" customHeight="1">
      <c r="A171" s="1"/>
      <c r="B171" s="1"/>
      <c r="C171" s="1"/>
      <c r="E171" s="1"/>
      <c r="F171" s="1"/>
      <c r="G171" s="14"/>
      <c r="I171" s="55"/>
      <c r="J171" s="55"/>
      <c r="K171" s="55"/>
      <c r="L171" s="55"/>
      <c r="M171" s="55"/>
      <c r="N171" s="55"/>
      <c r="O171" s="55"/>
      <c r="P171" s="55"/>
      <c r="Q171" s="1"/>
      <c r="R171" s="1"/>
      <c r="S171" s="1"/>
      <c r="T171" s="1"/>
      <c r="U171" s="1"/>
      <c r="V171" s="1"/>
      <c r="W171" s="1"/>
      <c r="X171" s="1"/>
      <c r="Y171" s="1"/>
      <c r="Z171" s="15"/>
      <c r="AA171" s="15"/>
      <c r="AB171" s="15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s="28" customFormat="1" ht="17.25" customHeight="1">
      <c r="A172" s="1"/>
      <c r="B172" s="1"/>
      <c r="C172" s="1"/>
      <c r="E172" s="1"/>
      <c r="F172" s="1"/>
      <c r="G172" s="14"/>
      <c r="I172" s="55"/>
      <c r="J172" s="55"/>
      <c r="K172" s="55"/>
      <c r="L172" s="55"/>
      <c r="M172" s="55"/>
      <c r="N172" s="55"/>
      <c r="O172" s="55"/>
      <c r="P172" s="55"/>
      <c r="Q172" s="1"/>
      <c r="R172" s="1"/>
      <c r="S172" s="1"/>
      <c r="T172" s="1"/>
      <c r="U172" s="1"/>
      <c r="V172" s="1"/>
      <c r="W172" s="1"/>
      <c r="X172" s="1"/>
      <c r="Y172" s="1"/>
      <c r="Z172" s="15"/>
      <c r="AA172" s="15"/>
      <c r="AB172" s="15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s="28" customFormat="1" ht="17.25" customHeight="1">
      <c r="A173" s="1"/>
      <c r="B173" s="1"/>
      <c r="C173" s="1"/>
      <c r="E173" s="1"/>
      <c r="F173" s="1"/>
      <c r="G173" s="14"/>
      <c r="I173" s="55"/>
      <c r="J173" s="55"/>
      <c r="K173" s="55"/>
      <c r="L173" s="55"/>
      <c r="M173" s="55"/>
      <c r="N173" s="55"/>
      <c r="O173" s="55"/>
      <c r="P173" s="55"/>
      <c r="Q173" s="1"/>
      <c r="R173" s="1"/>
      <c r="S173" s="1"/>
      <c r="T173" s="1"/>
      <c r="U173" s="1"/>
      <c r="V173" s="1"/>
      <c r="W173" s="1"/>
      <c r="X173" s="1"/>
      <c r="Y173" s="1"/>
      <c r="Z173" s="15"/>
      <c r="AA173" s="15"/>
      <c r="AB173" s="15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s="28" customFormat="1" ht="17.25" customHeight="1">
      <c r="A174" s="1"/>
      <c r="B174" s="1"/>
      <c r="C174" s="1"/>
      <c r="E174" s="1"/>
      <c r="F174" s="1"/>
      <c r="G174" s="14"/>
      <c r="I174" s="55"/>
      <c r="J174" s="55"/>
      <c r="K174" s="55"/>
      <c r="L174" s="55"/>
      <c r="M174" s="55"/>
      <c r="N174" s="55"/>
      <c r="O174" s="55"/>
      <c r="P174" s="55"/>
      <c r="Q174" s="1"/>
      <c r="R174" s="1"/>
      <c r="S174" s="1"/>
      <c r="T174" s="1"/>
      <c r="U174" s="1"/>
      <c r="V174" s="1"/>
      <c r="W174" s="1"/>
      <c r="X174" s="1"/>
      <c r="Y174" s="1"/>
      <c r="Z174" s="15"/>
      <c r="AA174" s="15"/>
      <c r="AB174" s="15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s="28" customFormat="1" ht="17.25" customHeight="1">
      <c r="A175" s="1"/>
      <c r="B175" s="1"/>
      <c r="C175" s="1"/>
      <c r="E175" s="1"/>
      <c r="F175" s="1"/>
      <c r="G175" s="14"/>
      <c r="I175" s="55"/>
      <c r="J175" s="55"/>
      <c r="K175" s="55"/>
      <c r="L175" s="55"/>
      <c r="M175" s="55"/>
      <c r="N175" s="55"/>
      <c r="O175" s="55"/>
      <c r="P175" s="55"/>
      <c r="Q175" s="1"/>
      <c r="R175" s="1"/>
      <c r="S175" s="1"/>
      <c r="T175" s="1"/>
      <c r="U175" s="1"/>
      <c r="V175" s="1"/>
      <c r="W175" s="1"/>
      <c r="X175" s="1"/>
      <c r="Y175" s="1"/>
      <c r="Z175" s="15"/>
      <c r="AA175" s="15"/>
      <c r="AB175" s="15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s="28" customFormat="1" ht="17.25" customHeight="1">
      <c r="A176" s="1"/>
      <c r="B176" s="1"/>
      <c r="C176" s="1"/>
      <c r="E176" s="1"/>
      <c r="F176" s="1"/>
      <c r="G176" s="14"/>
      <c r="I176" s="55"/>
      <c r="J176" s="55"/>
      <c r="K176" s="55"/>
      <c r="L176" s="55"/>
      <c r="M176" s="55"/>
      <c r="N176" s="55"/>
      <c r="O176" s="55"/>
      <c r="P176" s="55"/>
      <c r="Q176" s="1"/>
      <c r="R176" s="1"/>
      <c r="S176" s="1"/>
      <c r="T176" s="1"/>
      <c r="U176" s="1"/>
      <c r="V176" s="1"/>
      <c r="W176" s="1"/>
      <c r="X176" s="1"/>
      <c r="Y176" s="1"/>
      <c r="Z176" s="15"/>
      <c r="AA176" s="15"/>
      <c r="AB176" s="15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s="28" customFormat="1" ht="17.25" customHeight="1">
      <c r="A177" s="1"/>
      <c r="B177" s="1"/>
      <c r="C177" s="1"/>
      <c r="E177" s="1"/>
      <c r="F177" s="1"/>
      <c r="G177" s="14"/>
      <c r="I177" s="55"/>
      <c r="J177" s="55"/>
      <c r="K177" s="55"/>
      <c r="L177" s="55"/>
      <c r="M177" s="55"/>
      <c r="N177" s="55"/>
      <c r="O177" s="55"/>
      <c r="P177" s="55"/>
      <c r="Q177" s="1"/>
      <c r="R177" s="1"/>
      <c r="S177" s="1"/>
      <c r="T177" s="1"/>
      <c r="U177" s="1"/>
      <c r="V177" s="1"/>
      <c r="W177" s="1"/>
      <c r="X177" s="1"/>
      <c r="Y177" s="1"/>
      <c r="Z177" s="15"/>
      <c r="AA177" s="15"/>
      <c r="AB177" s="15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s="28" customFormat="1" ht="17.25" customHeight="1">
      <c r="A178" s="1"/>
      <c r="B178" s="1"/>
      <c r="C178" s="1"/>
      <c r="E178" s="1"/>
      <c r="F178" s="1"/>
      <c r="G178" s="14"/>
      <c r="I178" s="55"/>
      <c r="J178" s="55"/>
      <c r="K178" s="55"/>
      <c r="L178" s="55"/>
      <c r="M178" s="55"/>
      <c r="N178" s="55"/>
      <c r="O178" s="55"/>
      <c r="P178" s="55"/>
      <c r="Q178" s="1"/>
      <c r="R178" s="1"/>
      <c r="S178" s="1"/>
      <c r="T178" s="1"/>
      <c r="U178" s="1"/>
      <c r="V178" s="1"/>
      <c r="W178" s="1"/>
      <c r="X178" s="1"/>
      <c r="Y178" s="1"/>
      <c r="Z178" s="15"/>
      <c r="AA178" s="15"/>
      <c r="AB178" s="15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s="28" customFormat="1" ht="17.25" customHeight="1">
      <c r="A179" s="1"/>
      <c r="B179" s="1"/>
      <c r="C179" s="1"/>
      <c r="E179" s="1"/>
      <c r="F179" s="1"/>
      <c r="G179" s="14"/>
      <c r="I179" s="55"/>
      <c r="J179" s="55"/>
      <c r="K179" s="55"/>
      <c r="L179" s="55"/>
      <c r="M179" s="55"/>
      <c r="N179" s="55"/>
      <c r="O179" s="55"/>
      <c r="P179" s="55"/>
      <c r="Q179" s="1"/>
      <c r="R179" s="1"/>
      <c r="S179" s="1"/>
      <c r="T179" s="1"/>
      <c r="U179" s="1"/>
      <c r="V179" s="1"/>
      <c r="W179" s="1"/>
      <c r="X179" s="1"/>
      <c r="Y179" s="1"/>
      <c r="Z179" s="15"/>
      <c r="AA179" s="15"/>
      <c r="AB179" s="15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s="28" customFormat="1" ht="17.25" customHeight="1">
      <c r="A180" s="1"/>
      <c r="B180" s="1"/>
      <c r="C180" s="1"/>
      <c r="E180" s="1"/>
      <c r="F180" s="1"/>
      <c r="G180" s="14"/>
      <c r="I180" s="55"/>
      <c r="J180" s="55"/>
      <c r="K180" s="55"/>
      <c r="L180" s="55"/>
      <c r="M180" s="55"/>
      <c r="N180" s="55"/>
      <c r="O180" s="55"/>
      <c r="P180" s="55"/>
      <c r="Q180" s="1"/>
      <c r="R180" s="1"/>
      <c r="S180" s="1"/>
      <c r="T180" s="1"/>
      <c r="U180" s="1"/>
      <c r="V180" s="1"/>
      <c r="W180" s="1"/>
      <c r="X180" s="1"/>
      <c r="Y180" s="1"/>
      <c r="Z180" s="15"/>
      <c r="AA180" s="15"/>
      <c r="AB180" s="15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s="28" customFormat="1" ht="17.25" customHeight="1">
      <c r="A181" s="1"/>
      <c r="B181" s="1"/>
      <c r="C181" s="1"/>
      <c r="E181" s="1"/>
      <c r="F181" s="1"/>
      <c r="G181" s="14"/>
      <c r="I181" s="55"/>
      <c r="J181" s="55"/>
      <c r="K181" s="55"/>
      <c r="L181" s="55"/>
      <c r="M181" s="55"/>
      <c r="N181" s="55"/>
      <c r="O181" s="55"/>
      <c r="P181" s="55"/>
      <c r="Q181" s="1"/>
      <c r="R181" s="1"/>
      <c r="S181" s="1"/>
      <c r="T181" s="1"/>
      <c r="U181" s="1"/>
      <c r="V181" s="1"/>
      <c r="W181" s="1"/>
      <c r="X181" s="1"/>
      <c r="Y181" s="1"/>
      <c r="Z181" s="15"/>
      <c r="AA181" s="15"/>
      <c r="AB181" s="15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s="28" customFormat="1" ht="17.25" customHeight="1">
      <c r="A182" s="1"/>
      <c r="B182" s="1"/>
      <c r="C182" s="1"/>
      <c r="E182" s="1"/>
      <c r="F182" s="1"/>
      <c r="G182" s="14"/>
      <c r="I182" s="55"/>
      <c r="J182" s="55"/>
      <c r="K182" s="55"/>
      <c r="L182" s="55"/>
      <c r="M182" s="55"/>
      <c r="N182" s="55"/>
      <c r="O182" s="55"/>
      <c r="P182" s="55"/>
      <c r="Q182" s="1"/>
      <c r="R182" s="1"/>
      <c r="S182" s="1"/>
      <c r="T182" s="1"/>
      <c r="U182" s="1"/>
      <c r="V182" s="1"/>
      <c r="W182" s="1"/>
      <c r="X182" s="1"/>
      <c r="Y182" s="1"/>
      <c r="Z182" s="15"/>
      <c r="AA182" s="15"/>
      <c r="AB182" s="15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s="28" customFormat="1" ht="17.25" customHeight="1">
      <c r="A183" s="1"/>
      <c r="B183" s="1"/>
      <c r="C183" s="1"/>
      <c r="E183" s="1"/>
      <c r="F183" s="1"/>
      <c r="G183" s="14"/>
      <c r="I183" s="55"/>
      <c r="J183" s="55"/>
      <c r="K183" s="55"/>
      <c r="L183" s="55"/>
      <c r="M183" s="55"/>
      <c r="N183" s="55"/>
      <c r="O183" s="55"/>
      <c r="P183" s="55"/>
      <c r="Q183" s="1"/>
      <c r="R183" s="1"/>
      <c r="S183" s="1"/>
      <c r="T183" s="1"/>
      <c r="U183" s="1"/>
      <c r="V183" s="1"/>
      <c r="W183" s="1"/>
      <c r="X183" s="1"/>
      <c r="Y183" s="1"/>
      <c r="Z183" s="15"/>
      <c r="AA183" s="15"/>
      <c r="AB183" s="15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s="28" customFormat="1" ht="17.25" customHeight="1">
      <c r="A184" s="1"/>
      <c r="B184" s="1"/>
      <c r="C184" s="1"/>
      <c r="E184" s="1"/>
      <c r="F184" s="1"/>
      <c r="G184" s="14"/>
      <c r="I184" s="55"/>
      <c r="J184" s="55"/>
      <c r="K184" s="55"/>
      <c r="L184" s="55"/>
      <c r="M184" s="55"/>
      <c r="N184" s="55"/>
      <c r="O184" s="55"/>
      <c r="P184" s="55"/>
      <c r="Q184" s="1"/>
      <c r="R184" s="1"/>
      <c r="S184" s="1"/>
      <c r="T184" s="1"/>
      <c r="U184" s="1"/>
      <c r="V184" s="1"/>
      <c r="W184" s="1"/>
      <c r="X184" s="1"/>
      <c r="Y184" s="1"/>
      <c r="Z184" s="15"/>
      <c r="AA184" s="15"/>
      <c r="AB184" s="15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s="28" customFormat="1" ht="17.25" customHeight="1">
      <c r="A185" s="1"/>
      <c r="B185" s="1"/>
      <c r="C185" s="1"/>
      <c r="E185" s="1"/>
      <c r="F185" s="1"/>
      <c r="G185" s="14"/>
      <c r="I185" s="55"/>
      <c r="J185" s="55"/>
      <c r="K185" s="55"/>
      <c r="L185" s="55"/>
      <c r="M185" s="55"/>
      <c r="N185" s="55"/>
      <c r="O185" s="55"/>
      <c r="P185" s="55"/>
      <c r="Q185" s="1"/>
      <c r="R185" s="1"/>
      <c r="S185" s="1"/>
      <c r="T185" s="1"/>
      <c r="U185" s="1"/>
      <c r="V185" s="1"/>
      <c r="W185" s="1"/>
      <c r="X185" s="1"/>
      <c r="Y185" s="1"/>
      <c r="Z185" s="15"/>
      <c r="AA185" s="15"/>
      <c r="AB185" s="15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s="28" customFormat="1" ht="17.25" customHeight="1">
      <c r="A186" s="1"/>
      <c r="B186" s="1"/>
      <c r="C186" s="1"/>
      <c r="E186" s="1"/>
      <c r="F186" s="1"/>
      <c r="G186" s="14"/>
      <c r="I186" s="55"/>
      <c r="J186" s="55"/>
      <c r="K186" s="55"/>
      <c r="L186" s="55"/>
      <c r="M186" s="55"/>
      <c r="N186" s="55"/>
      <c r="O186" s="55"/>
      <c r="P186" s="55"/>
      <c r="Q186" s="1"/>
      <c r="R186" s="1"/>
      <c r="S186" s="1"/>
      <c r="T186" s="1"/>
      <c r="U186" s="1"/>
      <c r="V186" s="1"/>
      <c r="W186" s="1"/>
      <c r="X186" s="1"/>
      <c r="Y186" s="1"/>
      <c r="Z186" s="15"/>
      <c r="AA186" s="15"/>
      <c r="AB186" s="15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s="28" customFormat="1" ht="17.25" customHeight="1">
      <c r="A187" s="1"/>
      <c r="B187" s="1"/>
      <c r="C187" s="1"/>
      <c r="E187" s="1"/>
      <c r="F187" s="1"/>
      <c r="G187" s="14"/>
      <c r="I187" s="55"/>
      <c r="J187" s="55"/>
      <c r="K187" s="55"/>
      <c r="L187" s="55"/>
      <c r="M187" s="55"/>
      <c r="N187" s="55"/>
      <c r="O187" s="55"/>
      <c r="P187" s="55"/>
      <c r="Q187" s="1"/>
      <c r="R187" s="1"/>
      <c r="S187" s="1"/>
      <c r="T187" s="1"/>
      <c r="U187" s="1"/>
      <c r="V187" s="1"/>
      <c r="W187" s="1"/>
      <c r="X187" s="1"/>
      <c r="Y187" s="1"/>
      <c r="Z187" s="15"/>
      <c r="AA187" s="15"/>
      <c r="AB187" s="15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s="28" customFormat="1" ht="17.25" customHeight="1">
      <c r="A188" s="1"/>
      <c r="B188" s="1"/>
      <c r="C188" s="1"/>
      <c r="E188" s="1"/>
      <c r="F188" s="1"/>
      <c r="G188" s="14"/>
      <c r="I188" s="55"/>
      <c r="J188" s="55"/>
      <c r="K188" s="55"/>
      <c r="L188" s="55"/>
      <c r="M188" s="55"/>
      <c r="N188" s="55"/>
      <c r="O188" s="55"/>
      <c r="P188" s="55"/>
      <c r="Q188" s="1"/>
      <c r="R188" s="1"/>
      <c r="S188" s="1"/>
      <c r="T188" s="1"/>
      <c r="U188" s="1"/>
      <c r="V188" s="1"/>
      <c r="W188" s="1"/>
      <c r="X188" s="1"/>
      <c r="Y188" s="1"/>
      <c r="Z188" s="15"/>
      <c r="AA188" s="15"/>
      <c r="AB188" s="15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s="28" customFormat="1" ht="17.25" customHeight="1">
      <c r="A189" s="1"/>
      <c r="B189" s="1"/>
      <c r="C189" s="1"/>
      <c r="E189" s="1"/>
      <c r="F189" s="1"/>
      <c r="G189" s="14"/>
      <c r="I189" s="55"/>
      <c r="J189" s="55"/>
      <c r="K189" s="55"/>
      <c r="L189" s="55"/>
      <c r="M189" s="55"/>
      <c r="N189" s="55"/>
      <c r="O189" s="55"/>
      <c r="P189" s="55"/>
      <c r="Q189" s="1"/>
      <c r="R189" s="1"/>
      <c r="S189" s="1"/>
      <c r="T189" s="1"/>
      <c r="U189" s="1"/>
      <c r="V189" s="1"/>
      <c r="W189" s="1"/>
      <c r="X189" s="1"/>
      <c r="Y189" s="1"/>
      <c r="Z189" s="15"/>
      <c r="AA189" s="15"/>
      <c r="AB189" s="15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s="28" customFormat="1" ht="17.25" customHeight="1">
      <c r="A190" s="1"/>
      <c r="B190" s="1"/>
      <c r="C190" s="1"/>
      <c r="E190" s="1"/>
      <c r="F190" s="1"/>
      <c r="G190" s="14"/>
      <c r="I190" s="55"/>
      <c r="J190" s="55"/>
      <c r="K190" s="55"/>
      <c r="L190" s="55"/>
      <c r="M190" s="55"/>
      <c r="N190" s="55"/>
      <c r="O190" s="55"/>
      <c r="P190" s="55"/>
      <c r="Q190" s="1"/>
      <c r="R190" s="1"/>
      <c r="S190" s="1"/>
      <c r="T190" s="1"/>
      <c r="U190" s="1"/>
      <c r="V190" s="1"/>
      <c r="W190" s="1"/>
      <c r="X190" s="1"/>
      <c r="Y190" s="1"/>
      <c r="Z190" s="15"/>
      <c r="AA190" s="15"/>
      <c r="AB190" s="15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s="28" customFormat="1" ht="17.25" customHeight="1">
      <c r="A191" s="1"/>
      <c r="B191" s="1"/>
      <c r="C191" s="1"/>
      <c r="E191" s="1"/>
      <c r="F191" s="1"/>
      <c r="G191" s="14"/>
      <c r="I191" s="55"/>
      <c r="J191" s="55"/>
      <c r="K191" s="55"/>
      <c r="L191" s="55"/>
      <c r="M191" s="55"/>
      <c r="N191" s="55"/>
      <c r="O191" s="55"/>
      <c r="P191" s="55"/>
      <c r="Q191" s="1"/>
      <c r="R191" s="1"/>
      <c r="S191" s="1"/>
      <c r="T191" s="1"/>
      <c r="U191" s="1"/>
      <c r="V191" s="1"/>
      <c r="W191" s="1"/>
      <c r="X191" s="1"/>
      <c r="Y191" s="1"/>
      <c r="Z191" s="15"/>
      <c r="AA191" s="15"/>
      <c r="AB191" s="15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s="28" customFormat="1" ht="17.25" customHeight="1">
      <c r="A192" s="1"/>
      <c r="B192" s="1"/>
      <c r="C192" s="1"/>
      <c r="E192" s="1"/>
      <c r="F192" s="1"/>
      <c r="G192" s="14"/>
      <c r="I192" s="55"/>
      <c r="J192" s="55"/>
      <c r="K192" s="55"/>
      <c r="L192" s="55"/>
      <c r="M192" s="55"/>
      <c r="N192" s="55"/>
      <c r="O192" s="55"/>
      <c r="P192" s="55"/>
      <c r="Q192" s="1"/>
      <c r="R192" s="1"/>
      <c r="S192" s="1"/>
      <c r="T192" s="1"/>
      <c r="U192" s="1"/>
      <c r="V192" s="1"/>
      <c r="W192" s="1"/>
      <c r="X192" s="1"/>
      <c r="Y192" s="1"/>
      <c r="Z192" s="15"/>
      <c r="AA192" s="15"/>
      <c r="AB192" s="15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s="28" customFormat="1" ht="17.25" customHeight="1">
      <c r="A193" s="1"/>
      <c r="B193" s="1"/>
      <c r="C193" s="1"/>
      <c r="E193" s="1"/>
      <c r="F193" s="1"/>
      <c r="G193" s="14"/>
      <c r="I193" s="55"/>
      <c r="J193" s="55"/>
      <c r="K193" s="55"/>
      <c r="L193" s="55"/>
      <c r="M193" s="55"/>
      <c r="N193" s="55"/>
      <c r="O193" s="55"/>
      <c r="P193" s="55"/>
      <c r="Q193" s="1"/>
      <c r="R193" s="1"/>
      <c r="S193" s="1"/>
      <c r="T193" s="1"/>
      <c r="U193" s="1"/>
      <c r="V193" s="1"/>
      <c r="W193" s="1"/>
      <c r="X193" s="1"/>
      <c r="Y193" s="1"/>
      <c r="Z193" s="15"/>
      <c r="AA193" s="15"/>
      <c r="AB193" s="15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s="28" customFormat="1" ht="17.25" customHeight="1">
      <c r="A194" s="1"/>
      <c r="B194" s="1"/>
      <c r="C194" s="1"/>
      <c r="E194" s="1"/>
      <c r="F194" s="1"/>
      <c r="G194" s="14"/>
      <c r="I194" s="55"/>
      <c r="J194" s="55"/>
      <c r="K194" s="55"/>
      <c r="L194" s="55"/>
      <c r="M194" s="55"/>
      <c r="N194" s="55"/>
      <c r="O194" s="55"/>
      <c r="P194" s="55"/>
      <c r="Q194" s="1"/>
      <c r="R194" s="1"/>
      <c r="S194" s="1"/>
      <c r="T194" s="1"/>
      <c r="U194" s="1"/>
      <c r="V194" s="1"/>
      <c r="W194" s="1"/>
      <c r="X194" s="1"/>
      <c r="Y194" s="1"/>
      <c r="Z194" s="15"/>
      <c r="AA194" s="15"/>
      <c r="AB194" s="15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s="28" customFormat="1" ht="17.25" customHeight="1">
      <c r="A195" s="1"/>
      <c r="B195" s="1"/>
      <c r="C195" s="1"/>
      <c r="E195" s="1"/>
      <c r="F195" s="1"/>
      <c r="G195" s="14"/>
      <c r="I195" s="55"/>
      <c r="J195" s="55"/>
      <c r="K195" s="55"/>
      <c r="L195" s="55"/>
      <c r="M195" s="55"/>
      <c r="N195" s="55"/>
      <c r="O195" s="55"/>
      <c r="P195" s="55"/>
      <c r="Q195" s="1"/>
      <c r="R195" s="1"/>
      <c r="S195" s="1"/>
      <c r="T195" s="1"/>
      <c r="U195" s="1"/>
      <c r="V195" s="1"/>
      <c r="W195" s="1"/>
      <c r="X195" s="1"/>
      <c r="Y195" s="1"/>
      <c r="Z195" s="15"/>
      <c r="AA195" s="15"/>
      <c r="AB195" s="15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s="28" customFormat="1" ht="17.25" customHeight="1">
      <c r="A196" s="1"/>
      <c r="B196" s="1"/>
      <c r="C196" s="1"/>
      <c r="E196" s="1"/>
      <c r="F196" s="1"/>
      <c r="G196" s="14"/>
      <c r="I196" s="55"/>
      <c r="J196" s="55"/>
      <c r="K196" s="55"/>
      <c r="L196" s="55"/>
      <c r="M196" s="55"/>
      <c r="N196" s="55"/>
      <c r="O196" s="55"/>
      <c r="P196" s="55"/>
      <c r="Q196" s="1"/>
      <c r="R196" s="1"/>
      <c r="S196" s="1"/>
      <c r="T196" s="1"/>
      <c r="U196" s="1"/>
      <c r="V196" s="1"/>
      <c r="W196" s="1"/>
      <c r="X196" s="1"/>
      <c r="Y196" s="1"/>
      <c r="Z196" s="15"/>
      <c r="AA196" s="15"/>
      <c r="AB196" s="15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s="28" customFormat="1" ht="17.25" customHeight="1">
      <c r="A197" s="1"/>
      <c r="B197" s="1"/>
      <c r="C197" s="1"/>
      <c r="E197" s="1"/>
      <c r="F197" s="1"/>
      <c r="G197" s="14"/>
      <c r="I197" s="55"/>
      <c r="J197" s="55"/>
      <c r="K197" s="55"/>
      <c r="L197" s="55"/>
      <c r="M197" s="55"/>
      <c r="N197" s="55"/>
      <c r="O197" s="55"/>
      <c r="P197" s="55"/>
      <c r="Q197" s="1"/>
      <c r="R197" s="1"/>
      <c r="S197" s="1"/>
      <c r="T197" s="1"/>
      <c r="U197" s="1"/>
      <c r="V197" s="1"/>
      <c r="W197" s="1"/>
      <c r="X197" s="1"/>
      <c r="Y197" s="1"/>
      <c r="Z197" s="15"/>
      <c r="AA197" s="15"/>
      <c r="AB197" s="15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s="28" customFormat="1" ht="17.25" customHeight="1">
      <c r="A198" s="1"/>
      <c r="B198" s="1"/>
      <c r="C198" s="1"/>
      <c r="E198" s="1"/>
      <c r="F198" s="1"/>
      <c r="G198" s="14"/>
      <c r="I198" s="55"/>
      <c r="J198" s="55"/>
      <c r="K198" s="55"/>
      <c r="L198" s="55"/>
      <c r="M198" s="55"/>
      <c r="N198" s="55"/>
      <c r="O198" s="55"/>
      <c r="P198" s="55"/>
      <c r="Q198" s="1"/>
      <c r="R198" s="1"/>
      <c r="S198" s="1"/>
      <c r="T198" s="1"/>
      <c r="U198" s="1"/>
      <c r="V198" s="1"/>
      <c r="W198" s="1"/>
      <c r="X198" s="1"/>
      <c r="Y198" s="1"/>
      <c r="Z198" s="15"/>
      <c r="AA198" s="15"/>
      <c r="AB198" s="15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</sheetData>
  <autoFilter ref="A1:AL131"/>
  <phoneticPr fontId="63" type="noConversion"/>
  <pageMargins left="0.19685039370078741" right="0.19685039370078741" top="0.74803149606299213" bottom="0.74803149606299213" header="0.31496062992125984" footer="0.31496062992125984"/>
  <pageSetup paperSize="9" scale="2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2:N123"/>
  <sheetViews>
    <sheetView tabSelected="1" zoomScale="90" zoomScaleNormal="90" zoomScaleSheetLayoutView="80" workbookViewId="0">
      <pane ySplit="3" topLeftCell="A4" activePane="bottomLeft" state="frozen"/>
      <selection pane="bottomLeft" activeCell="R12" sqref="R12"/>
    </sheetView>
  </sheetViews>
  <sheetFormatPr defaultColWidth="9" defaultRowHeight="17.25" customHeight="1"/>
  <cols>
    <col min="1" max="1" width="10" style="1" customWidth="1"/>
    <col min="2" max="2" width="25.140625" style="28" customWidth="1"/>
    <col min="3" max="3" width="10.28515625" style="1" customWidth="1"/>
    <col min="4" max="4" width="10.140625" style="1" customWidth="1"/>
    <col min="5" max="5" width="18.28515625" style="28" customWidth="1"/>
    <col min="6" max="9" width="9.140625" style="55" customWidth="1"/>
    <col min="10" max="10" width="11.7109375" style="1" customWidth="1"/>
    <col min="11" max="11" width="13.28515625" style="1" customWidth="1"/>
    <col min="12" max="12" width="19.28515625" style="1" customWidth="1"/>
    <col min="13" max="13" width="28.85546875" style="1" customWidth="1"/>
    <col min="14" max="16384" width="9" style="1"/>
  </cols>
  <sheetData>
    <row r="2" spans="1:14" ht="17.25" customHeight="1">
      <c r="F2" s="330" t="s">
        <v>243</v>
      </c>
      <c r="G2" s="331"/>
      <c r="H2" s="331"/>
      <c r="I2" s="332"/>
      <c r="M2" s="322"/>
    </row>
    <row r="3" spans="1:14" s="301" customFormat="1" ht="21.75" customHeight="1">
      <c r="A3" s="31" t="s">
        <v>6</v>
      </c>
      <c r="B3" s="31" t="s">
        <v>47</v>
      </c>
      <c r="C3" s="31" t="s">
        <v>66</v>
      </c>
      <c r="D3" s="31" t="s">
        <v>4</v>
      </c>
      <c r="E3" s="33" t="s">
        <v>5</v>
      </c>
      <c r="F3" s="34" t="s">
        <v>181</v>
      </c>
      <c r="G3" s="34" t="s">
        <v>240</v>
      </c>
      <c r="H3" s="34" t="s">
        <v>241</v>
      </c>
      <c r="I3" s="34" t="s">
        <v>34</v>
      </c>
      <c r="J3" s="35" t="s">
        <v>238</v>
      </c>
      <c r="K3" s="31" t="s">
        <v>1</v>
      </c>
      <c r="L3" s="38" t="s">
        <v>11</v>
      </c>
      <c r="M3" s="39" t="s">
        <v>3</v>
      </c>
    </row>
    <row r="4" spans="1:14" ht="19.899999999999999" customHeight="1">
      <c r="A4" s="280" t="s">
        <v>13</v>
      </c>
      <c r="B4" s="281" t="s">
        <v>48</v>
      </c>
      <c r="C4" s="282" t="s">
        <v>67</v>
      </c>
      <c r="D4" s="323">
        <v>3000</v>
      </c>
      <c r="E4" s="274" t="s">
        <v>17</v>
      </c>
      <c r="F4" s="206">
        <f>7344-5040</f>
        <v>2304</v>
      </c>
      <c r="G4" s="206">
        <f>14616-7200</f>
        <v>7416</v>
      </c>
      <c r="H4" s="206">
        <f>14616-7200</f>
        <v>7416</v>
      </c>
      <c r="I4" s="206">
        <f>7344-1800</f>
        <v>5544</v>
      </c>
      <c r="J4" s="283">
        <f t="shared" ref="J4:J10" si="0">SUM(F4:I4)</f>
        <v>22680</v>
      </c>
      <c r="K4" s="5" t="s">
        <v>51</v>
      </c>
      <c r="L4" s="5" t="s">
        <v>25</v>
      </c>
      <c r="M4" s="4" t="s">
        <v>27</v>
      </c>
      <c r="N4" s="8"/>
    </row>
    <row r="5" spans="1:14" ht="19.899999999999999" customHeight="1">
      <c r="A5" s="280" t="s">
        <v>13</v>
      </c>
      <c r="B5" s="281" t="s">
        <v>48</v>
      </c>
      <c r="C5" s="282" t="s">
        <v>67</v>
      </c>
      <c r="D5" s="323">
        <v>3000</v>
      </c>
      <c r="E5" s="275" t="s">
        <v>38</v>
      </c>
      <c r="F5" s="206">
        <v>6336</v>
      </c>
      <c r="G5" s="206">
        <v>12456</v>
      </c>
      <c r="H5" s="206">
        <v>12456</v>
      </c>
      <c r="I5" s="206">
        <v>6336</v>
      </c>
      <c r="J5" s="283">
        <f t="shared" si="0"/>
        <v>37584</v>
      </c>
      <c r="K5" s="5" t="s">
        <v>51</v>
      </c>
      <c r="L5" s="5" t="s">
        <v>25</v>
      </c>
      <c r="M5" s="4" t="s">
        <v>27</v>
      </c>
      <c r="N5" s="8"/>
    </row>
    <row r="6" spans="1:14" ht="19.899999999999999" customHeight="1">
      <c r="A6" s="280" t="s">
        <v>13</v>
      </c>
      <c r="B6" s="281" t="s">
        <v>48</v>
      </c>
      <c r="C6" s="282" t="s">
        <v>67</v>
      </c>
      <c r="D6" s="323">
        <v>3000</v>
      </c>
      <c r="E6" s="276" t="s">
        <v>237</v>
      </c>
      <c r="F6" s="206">
        <v>5544</v>
      </c>
      <c r="G6" s="206">
        <v>11016</v>
      </c>
      <c r="H6" s="206">
        <v>11016</v>
      </c>
      <c r="I6" s="206">
        <v>5544</v>
      </c>
      <c r="J6" s="283">
        <f t="shared" si="0"/>
        <v>33120</v>
      </c>
      <c r="K6" s="5" t="s">
        <v>51</v>
      </c>
      <c r="L6" s="5" t="s">
        <v>25</v>
      </c>
      <c r="M6" s="4" t="s">
        <v>27</v>
      </c>
      <c r="N6" s="8"/>
    </row>
    <row r="7" spans="1:14" ht="19.899999999999999" customHeight="1">
      <c r="A7" s="280" t="s">
        <v>13</v>
      </c>
      <c r="B7" s="281" t="s">
        <v>48</v>
      </c>
      <c r="C7" s="282" t="s">
        <v>67</v>
      </c>
      <c r="D7" s="323">
        <v>3000</v>
      </c>
      <c r="E7" s="277" t="s">
        <v>40</v>
      </c>
      <c r="F7" s="206">
        <v>6984</v>
      </c>
      <c r="G7" s="206">
        <v>13824</v>
      </c>
      <c r="H7" s="206">
        <v>13824</v>
      </c>
      <c r="I7" s="206">
        <v>6984</v>
      </c>
      <c r="J7" s="283">
        <f t="shared" si="0"/>
        <v>41616</v>
      </c>
      <c r="K7" s="5" t="s">
        <v>51</v>
      </c>
      <c r="L7" s="5" t="s">
        <v>25</v>
      </c>
      <c r="M7" s="4" t="s">
        <v>27</v>
      </c>
      <c r="N7" s="8"/>
    </row>
    <row r="8" spans="1:14" ht="19.899999999999999" customHeight="1">
      <c r="A8" s="280" t="s">
        <v>13</v>
      </c>
      <c r="B8" s="281" t="s">
        <v>48</v>
      </c>
      <c r="C8" s="282" t="s">
        <v>67</v>
      </c>
      <c r="D8" s="323">
        <v>3000</v>
      </c>
      <c r="E8" s="278" t="s">
        <v>41</v>
      </c>
      <c r="F8" s="206">
        <v>8640</v>
      </c>
      <c r="G8" s="206">
        <v>16992</v>
      </c>
      <c r="H8" s="206">
        <v>16992</v>
      </c>
      <c r="I8" s="206">
        <v>8640</v>
      </c>
      <c r="J8" s="283">
        <f t="shared" si="0"/>
        <v>51264</v>
      </c>
      <c r="K8" s="5" t="s">
        <v>51</v>
      </c>
      <c r="L8" s="5" t="s">
        <v>25</v>
      </c>
      <c r="M8" s="4" t="s">
        <v>27</v>
      </c>
      <c r="N8" s="8"/>
    </row>
    <row r="9" spans="1:14" ht="19.899999999999999" customHeight="1">
      <c r="A9" s="280" t="s">
        <v>13</v>
      </c>
      <c r="B9" s="281" t="s">
        <v>48</v>
      </c>
      <c r="C9" s="282" t="s">
        <v>67</v>
      </c>
      <c r="D9" s="323">
        <v>3000</v>
      </c>
      <c r="E9" s="279" t="s">
        <v>15</v>
      </c>
      <c r="F9" s="206">
        <v>5616</v>
      </c>
      <c r="G9" s="206">
        <v>11160</v>
      </c>
      <c r="H9" s="206">
        <v>11160</v>
      </c>
      <c r="I9" s="206">
        <v>5616</v>
      </c>
      <c r="J9" s="283">
        <f t="shared" si="0"/>
        <v>33552</v>
      </c>
      <c r="K9" s="5" t="s">
        <v>51</v>
      </c>
      <c r="L9" s="5" t="s">
        <v>25</v>
      </c>
      <c r="M9" s="4" t="s">
        <v>27</v>
      </c>
      <c r="N9" s="8"/>
    </row>
    <row r="10" spans="1:14" ht="19.899999999999999" customHeight="1" thickBot="1">
      <c r="A10" s="287" t="s">
        <v>13</v>
      </c>
      <c r="B10" s="288" t="s">
        <v>48</v>
      </c>
      <c r="C10" s="289" t="s">
        <v>67</v>
      </c>
      <c r="D10" s="324">
        <v>3000</v>
      </c>
      <c r="E10" s="290" t="s">
        <v>216</v>
      </c>
      <c r="F10" s="291">
        <v>2664</v>
      </c>
      <c r="G10" s="291">
        <v>5328</v>
      </c>
      <c r="H10" s="291">
        <v>5328</v>
      </c>
      <c r="I10" s="291">
        <v>2664</v>
      </c>
      <c r="J10" s="292">
        <f t="shared" si="0"/>
        <v>15984</v>
      </c>
      <c r="K10" s="293" t="s">
        <v>51</v>
      </c>
      <c r="L10" s="293" t="s">
        <v>25</v>
      </c>
      <c r="M10" s="294" t="s">
        <v>229</v>
      </c>
      <c r="N10" s="8"/>
    </row>
    <row r="11" spans="1:14" ht="19.899999999999999" customHeight="1" thickTop="1">
      <c r="A11" s="333" t="s">
        <v>242</v>
      </c>
      <c r="B11" s="334"/>
      <c r="C11" s="334"/>
      <c r="D11" s="334"/>
      <c r="E11" s="335"/>
      <c r="F11" s="302"/>
      <c r="G11" s="302"/>
      <c r="H11" s="302"/>
      <c r="I11" s="302"/>
      <c r="J11" s="303">
        <f>SUM(J4:J10)</f>
        <v>235800</v>
      </c>
      <c r="K11" s="304"/>
      <c r="L11" s="304"/>
      <c r="M11" s="305"/>
      <c r="N11" s="8"/>
    </row>
    <row r="12" spans="1:14" ht="16.5" customHeight="1">
      <c r="A12" s="306"/>
      <c r="B12" s="307"/>
      <c r="C12" s="307"/>
      <c r="D12" s="307"/>
      <c r="E12" s="308"/>
      <c r="F12" s="309"/>
      <c r="G12" s="309"/>
      <c r="H12" s="309"/>
      <c r="I12" s="309"/>
      <c r="J12" s="310"/>
      <c r="K12" s="311"/>
      <c r="L12" s="311"/>
      <c r="M12" s="312"/>
      <c r="N12" s="8"/>
    </row>
    <row r="13" spans="1:14" s="301" customFormat="1" ht="21.75" customHeight="1" thickBot="1">
      <c r="A13" s="31" t="s">
        <v>6</v>
      </c>
      <c r="B13" s="31" t="s">
        <v>47</v>
      </c>
      <c r="C13" s="31" t="s">
        <v>66</v>
      </c>
      <c r="D13" s="31" t="s">
        <v>4</v>
      </c>
      <c r="E13" s="33" t="s">
        <v>5</v>
      </c>
      <c r="F13" s="34" t="s">
        <v>63</v>
      </c>
      <c r="G13" s="34" t="s">
        <v>64</v>
      </c>
      <c r="H13" s="34" t="s">
        <v>65</v>
      </c>
      <c r="I13" s="34"/>
      <c r="J13" s="35" t="s">
        <v>238</v>
      </c>
      <c r="K13" s="31" t="s">
        <v>1</v>
      </c>
      <c r="L13" s="38" t="s">
        <v>11</v>
      </c>
      <c r="M13" s="39" t="s">
        <v>3</v>
      </c>
    </row>
    <row r="14" spans="1:14" ht="19.899999999999999" customHeight="1" thickTop="1">
      <c r="A14" s="295" t="s">
        <v>13</v>
      </c>
      <c r="B14" s="296" t="s">
        <v>49</v>
      </c>
      <c r="C14" s="297" t="s">
        <v>68</v>
      </c>
      <c r="D14" s="325">
        <v>4000</v>
      </c>
      <c r="E14" s="298" t="s">
        <v>17</v>
      </c>
      <c r="F14" s="299">
        <v>4104</v>
      </c>
      <c r="G14" s="299">
        <f>4104-2160</f>
        <v>1944</v>
      </c>
      <c r="H14" s="299">
        <f>4104-1080</f>
        <v>3024</v>
      </c>
      <c r="I14" s="299">
        <v>0</v>
      </c>
      <c r="J14" s="300">
        <f t="shared" ref="J14:J19" si="1">SUM(F14:I14)</f>
        <v>9072</v>
      </c>
      <c r="K14" s="185" t="s">
        <v>51</v>
      </c>
      <c r="L14" s="185" t="s">
        <v>25</v>
      </c>
      <c r="M14" s="186" t="s">
        <v>27</v>
      </c>
      <c r="N14" s="8"/>
    </row>
    <row r="15" spans="1:14" ht="19.899999999999999" customHeight="1">
      <c r="A15" s="284" t="s">
        <v>13</v>
      </c>
      <c r="B15" s="285" t="s">
        <v>49</v>
      </c>
      <c r="C15" s="286" t="s">
        <v>68</v>
      </c>
      <c r="D15" s="326">
        <v>4000</v>
      </c>
      <c r="E15" s="275" t="s">
        <v>38</v>
      </c>
      <c r="F15" s="206">
        <f>3528-2160</f>
        <v>1368</v>
      </c>
      <c r="G15" s="206">
        <v>3528</v>
      </c>
      <c r="H15" s="206">
        <v>3528</v>
      </c>
      <c r="I15" s="52">
        <v>0</v>
      </c>
      <c r="J15" s="283">
        <f t="shared" si="1"/>
        <v>8424</v>
      </c>
      <c r="K15" s="5" t="s">
        <v>51</v>
      </c>
      <c r="L15" s="5" t="s">
        <v>25</v>
      </c>
      <c r="M15" s="4" t="s">
        <v>27</v>
      </c>
      <c r="N15" s="8"/>
    </row>
    <row r="16" spans="1:14" ht="19.899999999999999" customHeight="1">
      <c r="A16" s="284" t="s">
        <v>13</v>
      </c>
      <c r="B16" s="285" t="s">
        <v>49</v>
      </c>
      <c r="C16" s="286" t="s">
        <v>68</v>
      </c>
      <c r="D16" s="326">
        <v>4000</v>
      </c>
      <c r="E16" s="276" t="s">
        <v>237</v>
      </c>
      <c r="F16" s="206">
        <f>2160-2160</f>
        <v>0</v>
      </c>
      <c r="G16" s="206">
        <v>2160</v>
      </c>
      <c r="H16" s="206">
        <v>2160</v>
      </c>
      <c r="I16" s="52">
        <v>0</v>
      </c>
      <c r="J16" s="283">
        <f t="shared" si="1"/>
        <v>4320</v>
      </c>
      <c r="K16" s="5" t="s">
        <v>51</v>
      </c>
      <c r="L16" s="5" t="s">
        <v>25</v>
      </c>
      <c r="M16" s="4" t="s">
        <v>27</v>
      </c>
      <c r="N16" s="8"/>
    </row>
    <row r="17" spans="1:14" ht="19.899999999999999" customHeight="1">
      <c r="A17" s="284" t="s">
        <v>13</v>
      </c>
      <c r="B17" s="285" t="s">
        <v>49</v>
      </c>
      <c r="C17" s="286" t="s">
        <v>68</v>
      </c>
      <c r="D17" s="326">
        <v>4000</v>
      </c>
      <c r="E17" s="277" t="s">
        <v>40</v>
      </c>
      <c r="F17" s="206">
        <v>5256</v>
      </c>
      <c r="G17" s="206">
        <v>5256</v>
      </c>
      <c r="H17" s="206">
        <v>5256</v>
      </c>
      <c r="I17" s="52">
        <v>0</v>
      </c>
      <c r="J17" s="283">
        <f t="shared" si="1"/>
        <v>15768</v>
      </c>
      <c r="K17" s="5" t="s">
        <v>51</v>
      </c>
      <c r="L17" s="5" t="s">
        <v>25</v>
      </c>
      <c r="M17" s="4" t="s">
        <v>27</v>
      </c>
      <c r="N17" s="8"/>
    </row>
    <row r="18" spans="1:14" ht="19.899999999999999" customHeight="1">
      <c r="A18" s="284" t="s">
        <v>13</v>
      </c>
      <c r="B18" s="285" t="s">
        <v>49</v>
      </c>
      <c r="C18" s="286" t="s">
        <v>68</v>
      </c>
      <c r="D18" s="326">
        <v>4000</v>
      </c>
      <c r="E18" s="278" t="s">
        <v>41</v>
      </c>
      <c r="F18" s="206">
        <v>10008</v>
      </c>
      <c r="G18" s="321">
        <v>10008</v>
      </c>
      <c r="H18" s="206">
        <v>10008</v>
      </c>
      <c r="I18" s="52">
        <v>0</v>
      </c>
      <c r="J18" s="283">
        <f t="shared" si="1"/>
        <v>30024</v>
      </c>
      <c r="K18" s="5" t="s">
        <v>51</v>
      </c>
      <c r="L18" s="5" t="s">
        <v>25</v>
      </c>
      <c r="M18" s="4" t="s">
        <v>27</v>
      </c>
      <c r="N18" s="8"/>
    </row>
    <row r="19" spans="1:14" ht="19.899999999999999" customHeight="1" thickBot="1">
      <c r="A19" s="284" t="s">
        <v>13</v>
      </c>
      <c r="B19" s="285" t="s">
        <v>49</v>
      </c>
      <c r="C19" s="286" t="s">
        <v>68</v>
      </c>
      <c r="D19" s="326">
        <v>4000</v>
      </c>
      <c r="E19" s="279" t="s">
        <v>15</v>
      </c>
      <c r="F19" s="206">
        <v>3312</v>
      </c>
      <c r="G19" s="206">
        <v>3312</v>
      </c>
      <c r="H19" s="206">
        <v>3312</v>
      </c>
      <c r="I19" s="52">
        <v>0</v>
      </c>
      <c r="J19" s="283">
        <f t="shared" si="1"/>
        <v>9936</v>
      </c>
      <c r="K19" s="5" t="s">
        <v>51</v>
      </c>
      <c r="L19" s="5" t="s">
        <v>25</v>
      </c>
      <c r="M19" s="4" t="s">
        <v>27</v>
      </c>
      <c r="N19" s="8"/>
    </row>
    <row r="20" spans="1:14" ht="19.899999999999999" customHeight="1" thickTop="1" thickBot="1">
      <c r="A20" s="336" t="s">
        <v>242</v>
      </c>
      <c r="B20" s="337"/>
      <c r="C20" s="337"/>
      <c r="D20" s="337"/>
      <c r="E20" s="338"/>
      <c r="F20" s="313"/>
      <c r="G20" s="313"/>
      <c r="H20" s="313"/>
      <c r="I20" s="313"/>
      <c r="J20" s="314">
        <f>SUM(J13:J19)</f>
        <v>77544</v>
      </c>
      <c r="K20" s="315"/>
      <c r="L20" s="315"/>
      <c r="M20" s="316"/>
      <c r="N20" s="8"/>
    </row>
    <row r="21" spans="1:14" ht="19.899999999999999" customHeight="1" thickTop="1">
      <c r="A21" s="327" t="s">
        <v>239</v>
      </c>
      <c r="B21" s="328"/>
      <c r="C21" s="328"/>
      <c r="D21" s="328"/>
      <c r="E21" s="329"/>
      <c r="F21" s="317"/>
      <c r="G21" s="317"/>
      <c r="H21" s="317"/>
      <c r="I21" s="317"/>
      <c r="J21" s="318">
        <f>J20+J11</f>
        <v>313344</v>
      </c>
      <c r="K21" s="319"/>
      <c r="L21" s="319"/>
      <c r="M21" s="320"/>
      <c r="N21" s="8"/>
    </row>
    <row r="22" spans="1:14" ht="17.25" customHeight="1">
      <c r="B22" s="28" t="s">
        <v>244</v>
      </c>
      <c r="H22" s="221"/>
    </row>
    <row r="23" spans="1:14" s="28" customFormat="1" ht="17.25" customHeight="1">
      <c r="A23" s="1"/>
      <c r="C23" s="1"/>
      <c r="D23" s="1"/>
      <c r="E23" s="219"/>
      <c r="F23" s="55"/>
      <c r="G23" s="55"/>
      <c r="H23" s="55"/>
      <c r="I23" s="55"/>
      <c r="J23" s="1"/>
      <c r="K23" s="1"/>
      <c r="L23" s="1"/>
      <c r="M23" s="1"/>
      <c r="N23" s="1"/>
    </row>
    <row r="24" spans="1:14" s="28" customFormat="1" ht="17.25" customHeight="1">
      <c r="A24" s="1"/>
      <c r="C24" s="1"/>
      <c r="D24" s="1"/>
      <c r="E24" s="219"/>
      <c r="F24" s="55"/>
      <c r="G24" s="55"/>
      <c r="H24" s="55"/>
      <c r="I24" s="55"/>
      <c r="J24" s="1"/>
      <c r="K24" s="1"/>
      <c r="L24" s="1"/>
      <c r="M24" s="1"/>
      <c r="N24" s="1"/>
    </row>
    <row r="25" spans="1:14" s="28" customFormat="1" ht="17.25" customHeight="1">
      <c r="A25" s="1"/>
      <c r="C25" s="1"/>
      <c r="D25" s="1"/>
      <c r="E25" s="219"/>
      <c r="F25" s="55"/>
      <c r="G25" s="55"/>
      <c r="H25" s="55"/>
      <c r="I25" s="55"/>
      <c r="J25" s="1"/>
      <c r="K25" s="1"/>
      <c r="L25" s="1"/>
      <c r="M25" s="1"/>
      <c r="N25" s="1"/>
    </row>
    <row r="26" spans="1:14" s="28" customFormat="1" ht="17.25" customHeight="1">
      <c r="A26" s="1"/>
      <c r="C26" s="1"/>
      <c r="D26" s="1"/>
      <c r="E26" s="219"/>
      <c r="F26" s="55"/>
      <c r="G26" s="55"/>
      <c r="H26" s="55"/>
      <c r="I26" s="55"/>
      <c r="J26" s="1"/>
      <c r="K26" s="1"/>
      <c r="L26" s="1"/>
      <c r="M26" s="1"/>
      <c r="N26" s="1"/>
    </row>
    <row r="27" spans="1:14" s="28" customFormat="1" ht="17.25" customHeight="1">
      <c r="A27" s="1"/>
      <c r="C27" s="1"/>
      <c r="D27" s="1"/>
      <c r="E27" s="219"/>
      <c r="F27" s="55"/>
      <c r="G27" s="55"/>
      <c r="H27" s="55"/>
      <c r="I27" s="55"/>
      <c r="J27" s="1"/>
      <c r="K27" s="1"/>
      <c r="L27" s="1"/>
      <c r="M27" s="1"/>
      <c r="N27" s="1"/>
    </row>
    <row r="28" spans="1:14" s="28" customFormat="1" ht="17.25" customHeight="1">
      <c r="A28" s="1"/>
      <c r="C28" s="1"/>
      <c r="D28" s="1"/>
      <c r="E28" s="219"/>
      <c r="F28" s="55"/>
      <c r="G28" s="55"/>
      <c r="H28" s="55"/>
      <c r="I28" s="55"/>
      <c r="J28" s="1"/>
      <c r="K28" s="1"/>
      <c r="L28" s="1"/>
      <c r="M28" s="1"/>
      <c r="N28" s="1"/>
    </row>
    <row r="29" spans="1:14" s="28" customFormat="1" ht="17.25" customHeight="1">
      <c r="A29" s="1"/>
      <c r="C29" s="1"/>
      <c r="D29" s="1"/>
      <c r="E29" s="219"/>
      <c r="F29" s="55"/>
      <c r="G29" s="55"/>
      <c r="H29" s="55"/>
      <c r="I29" s="55"/>
      <c r="J29" s="1"/>
      <c r="K29" s="1"/>
      <c r="L29" s="1"/>
      <c r="M29" s="1"/>
      <c r="N29" s="1"/>
    </row>
    <row r="30" spans="1:14" s="28" customFormat="1" ht="17.25" customHeight="1">
      <c r="A30" s="1"/>
      <c r="C30" s="1"/>
      <c r="D30" s="1"/>
      <c r="E30" s="219"/>
      <c r="F30" s="55"/>
      <c r="G30" s="55"/>
      <c r="H30" s="55"/>
      <c r="I30" s="55"/>
      <c r="J30" s="1"/>
      <c r="K30" s="1"/>
      <c r="L30" s="1"/>
      <c r="M30" s="1"/>
      <c r="N30" s="1"/>
    </row>
    <row r="31" spans="1:14" s="28" customFormat="1" ht="17.25" customHeight="1">
      <c r="A31" s="1"/>
      <c r="C31" s="1"/>
      <c r="D31" s="1"/>
      <c r="E31" s="219"/>
      <c r="F31" s="55"/>
      <c r="G31" s="55"/>
      <c r="H31" s="55"/>
      <c r="I31" s="55"/>
      <c r="J31" s="1"/>
      <c r="K31" s="1"/>
      <c r="L31" s="1"/>
      <c r="M31" s="1"/>
      <c r="N31" s="1"/>
    </row>
    <row r="32" spans="1:14" s="28" customFormat="1" ht="17.25" customHeight="1">
      <c r="A32" s="1"/>
      <c r="C32" s="1"/>
      <c r="D32" s="1"/>
      <c r="F32" s="55"/>
      <c r="G32" s="55"/>
      <c r="H32" s="55"/>
      <c r="I32" s="55"/>
      <c r="J32" s="1"/>
      <c r="K32" s="1"/>
      <c r="L32" s="1"/>
      <c r="M32" s="1"/>
      <c r="N32" s="1"/>
    </row>
    <row r="33" spans="1:14" s="28" customFormat="1" ht="17.25" customHeight="1">
      <c r="A33" s="1"/>
      <c r="C33" s="1"/>
      <c r="D33" s="1"/>
      <c r="F33" s="55"/>
      <c r="G33" s="55"/>
      <c r="H33" s="55"/>
      <c r="I33" s="55"/>
      <c r="J33" s="1"/>
      <c r="K33" s="1"/>
      <c r="L33" s="1"/>
      <c r="M33" s="1"/>
      <c r="N33" s="1"/>
    </row>
    <row r="34" spans="1:14" s="28" customFormat="1" ht="17.25" customHeight="1">
      <c r="A34" s="1"/>
      <c r="C34" s="1"/>
      <c r="D34" s="1"/>
      <c r="F34" s="55"/>
      <c r="G34" s="55"/>
      <c r="H34" s="55"/>
      <c r="I34" s="55"/>
      <c r="J34" s="1"/>
      <c r="K34" s="1"/>
      <c r="L34" s="1"/>
      <c r="M34" s="1"/>
      <c r="N34" s="1"/>
    </row>
    <row r="35" spans="1:14" s="28" customFormat="1" ht="17.25" customHeight="1">
      <c r="A35" s="1"/>
      <c r="C35" s="1"/>
      <c r="D35" s="1"/>
      <c r="F35" s="55"/>
      <c r="G35" s="55"/>
      <c r="H35" s="55"/>
      <c r="I35" s="55"/>
      <c r="J35" s="1"/>
      <c r="K35" s="1"/>
      <c r="L35" s="1"/>
      <c r="M35" s="1"/>
      <c r="N35" s="1"/>
    </row>
    <row r="36" spans="1:14" s="28" customFormat="1" ht="17.25" customHeight="1">
      <c r="A36" s="1"/>
      <c r="C36" s="1"/>
      <c r="D36" s="1"/>
      <c r="F36" s="55"/>
      <c r="G36" s="55"/>
      <c r="H36" s="55"/>
      <c r="I36" s="55"/>
      <c r="J36" s="1"/>
      <c r="K36" s="1"/>
      <c r="L36" s="1"/>
      <c r="M36" s="1"/>
      <c r="N36" s="1"/>
    </row>
    <row r="37" spans="1:14" s="28" customFormat="1" ht="17.25" customHeight="1">
      <c r="A37" s="1"/>
      <c r="C37" s="1"/>
      <c r="D37" s="1"/>
      <c r="F37" s="55"/>
      <c r="G37" s="55"/>
      <c r="H37" s="55"/>
      <c r="I37" s="55"/>
      <c r="J37" s="1"/>
      <c r="K37" s="1"/>
      <c r="L37" s="1"/>
      <c r="M37" s="1"/>
      <c r="N37" s="1"/>
    </row>
    <row r="38" spans="1:14" s="28" customFormat="1" ht="17.25" customHeight="1">
      <c r="A38" s="1"/>
      <c r="C38" s="1"/>
      <c r="D38" s="1"/>
      <c r="F38" s="55"/>
      <c r="G38" s="55"/>
      <c r="H38" s="55"/>
      <c r="I38" s="55"/>
      <c r="J38" s="1"/>
      <c r="K38" s="1"/>
      <c r="L38" s="1"/>
      <c r="M38" s="1"/>
      <c r="N38" s="1"/>
    </row>
    <row r="39" spans="1:14" s="28" customFormat="1" ht="17.25" customHeight="1">
      <c r="A39" s="1"/>
      <c r="C39" s="1"/>
      <c r="D39" s="1"/>
      <c r="F39" s="55"/>
      <c r="G39" s="55"/>
      <c r="H39" s="55"/>
      <c r="I39" s="55"/>
      <c r="J39" s="1"/>
      <c r="K39" s="1"/>
      <c r="L39" s="1"/>
      <c r="M39" s="1"/>
      <c r="N39" s="1"/>
    </row>
    <row r="40" spans="1:14" s="28" customFormat="1" ht="17.25" customHeight="1">
      <c r="A40" s="1"/>
      <c r="C40" s="1"/>
      <c r="D40" s="1"/>
      <c r="F40" s="55"/>
      <c r="G40" s="55"/>
      <c r="H40" s="55"/>
      <c r="I40" s="55"/>
      <c r="J40" s="1"/>
      <c r="K40" s="1"/>
      <c r="L40" s="1"/>
      <c r="M40" s="1"/>
      <c r="N40" s="1"/>
    </row>
    <row r="41" spans="1:14" s="28" customFormat="1" ht="17.25" customHeight="1">
      <c r="A41" s="1"/>
      <c r="C41" s="1"/>
      <c r="D41" s="1"/>
      <c r="F41" s="55"/>
      <c r="G41" s="55"/>
      <c r="H41" s="55"/>
      <c r="I41" s="55"/>
      <c r="J41" s="1"/>
      <c r="K41" s="1"/>
      <c r="L41" s="1"/>
      <c r="M41" s="1"/>
      <c r="N41" s="1"/>
    </row>
    <row r="42" spans="1:14" s="28" customFormat="1" ht="17.25" customHeight="1">
      <c r="A42" s="1"/>
      <c r="C42" s="1"/>
      <c r="D42" s="1"/>
      <c r="F42" s="55"/>
      <c r="G42" s="55"/>
      <c r="H42" s="55"/>
      <c r="I42" s="55"/>
      <c r="J42" s="1"/>
      <c r="K42" s="1"/>
      <c r="L42" s="1"/>
      <c r="M42" s="1"/>
      <c r="N42" s="1"/>
    </row>
    <row r="43" spans="1:14" s="28" customFormat="1" ht="17.25" customHeight="1">
      <c r="A43" s="1"/>
      <c r="C43" s="1"/>
      <c r="D43" s="1"/>
      <c r="F43" s="55"/>
      <c r="G43" s="55"/>
      <c r="H43" s="55"/>
      <c r="I43" s="55"/>
      <c r="J43" s="1"/>
      <c r="K43" s="1"/>
      <c r="L43" s="1"/>
      <c r="M43" s="1"/>
      <c r="N43" s="1"/>
    </row>
    <row r="44" spans="1:14" s="28" customFormat="1" ht="17.25" customHeight="1">
      <c r="A44" s="1"/>
      <c r="C44" s="1"/>
      <c r="D44" s="1"/>
      <c r="F44" s="55"/>
      <c r="G44" s="55"/>
      <c r="H44" s="55"/>
      <c r="I44" s="55"/>
      <c r="J44" s="1"/>
      <c r="K44" s="1"/>
      <c r="L44" s="1"/>
      <c r="M44" s="1"/>
      <c r="N44" s="1"/>
    </row>
    <row r="45" spans="1:14" s="28" customFormat="1" ht="17.25" customHeight="1">
      <c r="A45" s="1"/>
      <c r="C45" s="1"/>
      <c r="D45" s="1"/>
      <c r="F45" s="55"/>
      <c r="G45" s="55"/>
      <c r="H45" s="55"/>
      <c r="I45" s="55"/>
      <c r="J45" s="1"/>
      <c r="K45" s="1"/>
      <c r="L45" s="1"/>
      <c r="M45" s="1"/>
      <c r="N45" s="1"/>
    </row>
    <row r="46" spans="1:14" s="28" customFormat="1" ht="17.25" customHeight="1">
      <c r="A46" s="1"/>
      <c r="C46" s="1"/>
      <c r="D46" s="1"/>
      <c r="F46" s="55"/>
      <c r="G46" s="55"/>
      <c r="H46" s="55"/>
      <c r="I46" s="55"/>
      <c r="J46" s="1"/>
      <c r="K46" s="1"/>
      <c r="L46" s="1"/>
      <c r="M46" s="1"/>
      <c r="N46" s="1"/>
    </row>
    <row r="47" spans="1:14" s="28" customFormat="1" ht="17.25" customHeight="1">
      <c r="A47" s="1"/>
      <c r="C47" s="1"/>
      <c r="D47" s="1"/>
      <c r="F47" s="55"/>
      <c r="G47" s="55"/>
      <c r="H47" s="55"/>
      <c r="I47" s="55"/>
      <c r="J47" s="1"/>
      <c r="K47" s="1"/>
      <c r="L47" s="1"/>
      <c r="M47" s="1"/>
      <c r="N47" s="1"/>
    </row>
    <row r="48" spans="1:14" s="28" customFormat="1" ht="17.25" customHeight="1">
      <c r="A48" s="1"/>
      <c r="C48" s="1"/>
      <c r="D48" s="1"/>
      <c r="F48" s="55"/>
      <c r="G48" s="55"/>
      <c r="H48" s="55"/>
      <c r="I48" s="55"/>
      <c r="J48" s="1"/>
      <c r="K48" s="1"/>
      <c r="L48" s="1"/>
      <c r="M48" s="1"/>
      <c r="N48" s="1"/>
    </row>
    <row r="49" spans="1:14" s="28" customFormat="1" ht="17.25" customHeight="1">
      <c r="A49" s="1"/>
      <c r="C49" s="1"/>
      <c r="D49" s="1"/>
      <c r="F49" s="55"/>
      <c r="G49" s="55"/>
      <c r="H49" s="55"/>
      <c r="I49" s="55"/>
      <c r="J49" s="1"/>
      <c r="K49" s="1"/>
      <c r="L49" s="1"/>
      <c r="M49" s="1"/>
      <c r="N49" s="1"/>
    </row>
    <row r="50" spans="1:14" s="28" customFormat="1" ht="17.25" customHeight="1">
      <c r="A50" s="1"/>
      <c r="C50" s="1"/>
      <c r="D50" s="1"/>
      <c r="F50" s="55"/>
      <c r="G50" s="55"/>
      <c r="H50" s="55"/>
      <c r="I50" s="55"/>
      <c r="J50" s="1"/>
      <c r="K50" s="1"/>
      <c r="L50" s="1"/>
      <c r="M50" s="1"/>
      <c r="N50" s="1"/>
    </row>
    <row r="51" spans="1:14" s="28" customFormat="1" ht="17.25" customHeight="1">
      <c r="A51" s="1"/>
      <c r="C51" s="1"/>
      <c r="D51" s="1"/>
      <c r="F51" s="55"/>
      <c r="G51" s="55"/>
      <c r="H51" s="55"/>
      <c r="I51" s="55"/>
      <c r="J51" s="1"/>
      <c r="K51" s="1"/>
      <c r="L51" s="1"/>
      <c r="M51" s="1"/>
      <c r="N51" s="1"/>
    </row>
    <row r="52" spans="1:14" s="28" customFormat="1" ht="17.25" customHeight="1">
      <c r="A52" s="1"/>
      <c r="C52" s="1"/>
      <c r="D52" s="1"/>
      <c r="F52" s="55"/>
      <c r="G52" s="55"/>
      <c r="H52" s="55"/>
      <c r="I52" s="55"/>
      <c r="J52" s="1"/>
      <c r="K52" s="1"/>
      <c r="L52" s="1"/>
      <c r="M52" s="1"/>
      <c r="N52" s="1"/>
    </row>
    <row r="53" spans="1:14" s="28" customFormat="1" ht="17.25" customHeight="1">
      <c r="A53" s="1"/>
      <c r="C53" s="1"/>
      <c r="D53" s="1"/>
      <c r="F53" s="55"/>
      <c r="G53" s="55"/>
      <c r="H53" s="55"/>
      <c r="I53" s="55"/>
      <c r="J53" s="1"/>
      <c r="K53" s="1"/>
      <c r="L53" s="1"/>
      <c r="M53" s="1"/>
      <c r="N53" s="1"/>
    </row>
    <row r="54" spans="1:14" s="28" customFormat="1" ht="17.25" customHeight="1">
      <c r="A54" s="1"/>
      <c r="C54" s="1"/>
      <c r="D54" s="1"/>
      <c r="F54" s="55"/>
      <c r="G54" s="55"/>
      <c r="H54" s="55"/>
      <c r="I54" s="55"/>
      <c r="J54" s="1"/>
      <c r="K54" s="1"/>
      <c r="L54" s="1"/>
      <c r="M54" s="1"/>
      <c r="N54" s="1"/>
    </row>
    <row r="55" spans="1:14" s="28" customFormat="1" ht="17.25" customHeight="1">
      <c r="A55" s="1"/>
      <c r="C55" s="1"/>
      <c r="D55" s="1"/>
      <c r="F55" s="55"/>
      <c r="G55" s="55"/>
      <c r="H55" s="55"/>
      <c r="I55" s="55"/>
      <c r="J55" s="1"/>
      <c r="K55" s="1"/>
      <c r="L55" s="1"/>
      <c r="M55" s="1"/>
      <c r="N55" s="1"/>
    </row>
    <row r="56" spans="1:14" s="28" customFormat="1" ht="17.25" customHeight="1">
      <c r="A56" s="1"/>
      <c r="C56" s="1"/>
      <c r="D56" s="1"/>
      <c r="F56" s="55"/>
      <c r="G56" s="55"/>
      <c r="H56" s="55"/>
      <c r="I56" s="55"/>
      <c r="J56" s="1"/>
      <c r="K56" s="1"/>
      <c r="L56" s="1"/>
      <c r="M56" s="1"/>
      <c r="N56" s="1"/>
    </row>
    <row r="57" spans="1:14" s="28" customFormat="1" ht="17.25" customHeight="1">
      <c r="A57" s="1"/>
      <c r="C57" s="1"/>
      <c r="D57" s="1"/>
      <c r="F57" s="55"/>
      <c r="G57" s="55"/>
      <c r="H57" s="55"/>
      <c r="I57" s="55"/>
      <c r="J57" s="1"/>
      <c r="K57" s="1"/>
      <c r="L57" s="1"/>
      <c r="M57" s="1"/>
      <c r="N57" s="1"/>
    </row>
    <row r="58" spans="1:14" s="28" customFormat="1" ht="17.25" customHeight="1">
      <c r="A58" s="1"/>
      <c r="C58" s="1"/>
      <c r="D58" s="1"/>
      <c r="F58" s="55"/>
      <c r="G58" s="55"/>
      <c r="H58" s="55"/>
      <c r="I58" s="55"/>
      <c r="J58" s="1"/>
      <c r="K58" s="1"/>
      <c r="L58" s="1"/>
      <c r="M58" s="1"/>
      <c r="N58" s="1"/>
    </row>
    <row r="59" spans="1:14" s="28" customFormat="1" ht="17.25" customHeight="1">
      <c r="A59" s="1"/>
      <c r="C59" s="1"/>
      <c r="D59" s="1"/>
      <c r="F59" s="55"/>
      <c r="G59" s="55"/>
      <c r="H59" s="55"/>
      <c r="I59" s="55"/>
      <c r="J59" s="1"/>
      <c r="K59" s="1"/>
      <c r="L59" s="1"/>
      <c r="M59" s="1"/>
      <c r="N59" s="1"/>
    </row>
    <row r="60" spans="1:14" s="28" customFormat="1" ht="17.25" customHeight="1">
      <c r="A60" s="1"/>
      <c r="C60" s="1"/>
      <c r="D60" s="1"/>
      <c r="F60" s="55"/>
      <c r="G60" s="55"/>
      <c r="H60" s="55"/>
      <c r="I60" s="55"/>
      <c r="J60" s="1"/>
      <c r="K60" s="1"/>
      <c r="L60" s="1"/>
      <c r="M60" s="1"/>
      <c r="N60" s="1"/>
    </row>
    <row r="61" spans="1:14" s="28" customFormat="1" ht="17.25" customHeight="1">
      <c r="A61" s="1"/>
      <c r="C61" s="1"/>
      <c r="D61" s="1"/>
      <c r="F61" s="55"/>
      <c r="G61" s="55"/>
      <c r="H61" s="55"/>
      <c r="I61" s="55"/>
      <c r="J61" s="1"/>
      <c r="K61" s="1"/>
      <c r="L61" s="1"/>
      <c r="M61" s="1"/>
      <c r="N61" s="1"/>
    </row>
    <row r="62" spans="1:14" s="28" customFormat="1" ht="17.25" customHeight="1">
      <c r="A62" s="1"/>
      <c r="C62" s="1"/>
      <c r="D62" s="1"/>
      <c r="F62" s="55"/>
      <c r="G62" s="55"/>
      <c r="H62" s="55"/>
      <c r="I62" s="55"/>
      <c r="J62" s="1"/>
      <c r="K62" s="1"/>
      <c r="L62" s="1"/>
      <c r="M62" s="1"/>
      <c r="N62" s="1"/>
    </row>
    <row r="63" spans="1:14" s="28" customFormat="1" ht="17.25" customHeight="1">
      <c r="A63" s="1"/>
      <c r="C63" s="1"/>
      <c r="D63" s="1"/>
      <c r="F63" s="55"/>
      <c r="G63" s="55"/>
      <c r="H63" s="55"/>
      <c r="I63" s="55"/>
      <c r="J63" s="1"/>
      <c r="K63" s="1"/>
      <c r="L63" s="1"/>
      <c r="M63" s="1"/>
      <c r="N63" s="1"/>
    </row>
    <row r="64" spans="1:14" s="28" customFormat="1" ht="17.25" customHeight="1">
      <c r="A64" s="1"/>
      <c r="C64" s="1"/>
      <c r="D64" s="1"/>
      <c r="F64" s="55"/>
      <c r="G64" s="55"/>
      <c r="H64" s="55"/>
      <c r="I64" s="55"/>
      <c r="J64" s="1"/>
      <c r="K64" s="1"/>
      <c r="L64" s="1"/>
      <c r="M64" s="1"/>
      <c r="N64" s="1"/>
    </row>
    <row r="65" spans="1:14" s="28" customFormat="1" ht="17.25" customHeight="1">
      <c r="A65" s="1"/>
      <c r="C65" s="1"/>
      <c r="D65" s="1"/>
      <c r="F65" s="55"/>
      <c r="G65" s="55"/>
      <c r="H65" s="55"/>
      <c r="I65" s="55"/>
      <c r="J65" s="1"/>
      <c r="K65" s="1"/>
      <c r="L65" s="1"/>
      <c r="M65" s="1"/>
      <c r="N65" s="1"/>
    </row>
    <row r="66" spans="1:14" s="28" customFormat="1" ht="17.25" customHeight="1">
      <c r="A66" s="1"/>
      <c r="C66" s="1"/>
      <c r="D66" s="1"/>
      <c r="F66" s="55"/>
      <c r="G66" s="55"/>
      <c r="H66" s="55"/>
      <c r="I66" s="55"/>
      <c r="J66" s="1"/>
      <c r="K66" s="1"/>
      <c r="L66" s="1"/>
      <c r="M66" s="1"/>
      <c r="N66" s="1"/>
    </row>
    <row r="67" spans="1:14" s="28" customFormat="1" ht="17.25" customHeight="1">
      <c r="A67" s="1"/>
      <c r="C67" s="1"/>
      <c r="D67" s="1"/>
      <c r="F67" s="55"/>
      <c r="G67" s="55"/>
      <c r="H67" s="55"/>
      <c r="I67" s="55"/>
      <c r="J67" s="1"/>
      <c r="K67" s="1"/>
      <c r="L67" s="1"/>
      <c r="M67" s="1"/>
      <c r="N67" s="1"/>
    </row>
    <row r="68" spans="1:14" s="28" customFormat="1" ht="17.25" customHeight="1">
      <c r="A68" s="1"/>
      <c r="C68" s="1"/>
      <c r="D68" s="1"/>
      <c r="F68" s="55"/>
      <c r="G68" s="55"/>
      <c r="H68" s="55"/>
      <c r="I68" s="55"/>
      <c r="J68" s="1"/>
      <c r="K68" s="1"/>
      <c r="L68" s="1"/>
      <c r="M68" s="1"/>
      <c r="N68" s="1"/>
    </row>
    <row r="69" spans="1:14" s="28" customFormat="1" ht="17.25" customHeight="1">
      <c r="A69" s="1"/>
      <c r="C69" s="1"/>
      <c r="D69" s="1"/>
      <c r="F69" s="55"/>
      <c r="G69" s="55"/>
      <c r="H69" s="55"/>
      <c r="I69" s="55"/>
      <c r="J69" s="1"/>
      <c r="K69" s="1"/>
      <c r="L69" s="1"/>
      <c r="M69" s="1"/>
      <c r="N69" s="1"/>
    </row>
    <row r="70" spans="1:14" s="28" customFormat="1" ht="17.25" customHeight="1">
      <c r="A70" s="1"/>
      <c r="C70" s="1"/>
      <c r="D70" s="1"/>
      <c r="F70" s="55"/>
      <c r="G70" s="55"/>
      <c r="H70" s="55"/>
      <c r="I70" s="55"/>
      <c r="J70" s="1"/>
      <c r="K70" s="1"/>
      <c r="L70" s="1"/>
      <c r="M70" s="1"/>
      <c r="N70" s="1"/>
    </row>
    <row r="71" spans="1:14" s="28" customFormat="1" ht="17.25" customHeight="1">
      <c r="A71" s="1"/>
      <c r="C71" s="1"/>
      <c r="D71" s="1"/>
      <c r="F71" s="55"/>
      <c r="G71" s="55"/>
      <c r="H71" s="55"/>
      <c r="I71" s="55"/>
      <c r="J71" s="1"/>
      <c r="K71" s="1"/>
      <c r="L71" s="1"/>
      <c r="M71" s="1"/>
      <c r="N71" s="1"/>
    </row>
    <row r="72" spans="1:14" s="28" customFormat="1" ht="17.25" customHeight="1">
      <c r="A72" s="1"/>
      <c r="C72" s="1"/>
      <c r="D72" s="1"/>
      <c r="F72" s="55"/>
      <c r="G72" s="55"/>
      <c r="H72" s="55"/>
      <c r="I72" s="55"/>
      <c r="J72" s="1"/>
      <c r="K72" s="1"/>
      <c r="L72" s="1"/>
      <c r="M72" s="1"/>
      <c r="N72" s="1"/>
    </row>
    <row r="73" spans="1:14" s="28" customFormat="1" ht="17.25" customHeight="1">
      <c r="A73" s="1"/>
      <c r="C73" s="1"/>
      <c r="D73" s="1"/>
      <c r="F73" s="55"/>
      <c r="G73" s="55"/>
      <c r="H73" s="55"/>
      <c r="I73" s="55"/>
      <c r="J73" s="1"/>
      <c r="K73" s="1"/>
      <c r="L73" s="1"/>
      <c r="M73" s="1"/>
      <c r="N73" s="1"/>
    </row>
    <row r="74" spans="1:14" s="28" customFormat="1" ht="17.25" customHeight="1">
      <c r="A74" s="1"/>
      <c r="C74" s="1"/>
      <c r="D74" s="1"/>
      <c r="F74" s="55"/>
      <c r="G74" s="55"/>
      <c r="H74" s="55"/>
      <c r="I74" s="55"/>
      <c r="J74" s="1"/>
      <c r="K74" s="1"/>
      <c r="L74" s="1"/>
      <c r="M74" s="1"/>
      <c r="N74" s="1"/>
    </row>
    <row r="75" spans="1:14" s="28" customFormat="1" ht="17.25" customHeight="1">
      <c r="A75" s="1"/>
      <c r="C75" s="1"/>
      <c r="D75" s="1"/>
      <c r="F75" s="55"/>
      <c r="G75" s="55"/>
      <c r="H75" s="55"/>
      <c r="I75" s="55"/>
      <c r="J75" s="1"/>
      <c r="K75" s="1"/>
      <c r="L75" s="1"/>
      <c r="M75" s="1"/>
      <c r="N75" s="1"/>
    </row>
    <row r="76" spans="1:14" s="28" customFormat="1" ht="17.25" customHeight="1">
      <c r="A76" s="1"/>
      <c r="C76" s="1"/>
      <c r="D76" s="1"/>
      <c r="F76" s="55"/>
      <c r="G76" s="55"/>
      <c r="H76" s="55"/>
      <c r="I76" s="55"/>
      <c r="J76" s="1"/>
      <c r="K76" s="1"/>
      <c r="L76" s="1"/>
      <c r="M76" s="1"/>
      <c r="N76" s="1"/>
    </row>
    <row r="77" spans="1:14" s="28" customFormat="1" ht="17.25" customHeight="1">
      <c r="A77" s="1"/>
      <c r="C77" s="1"/>
      <c r="D77" s="1"/>
      <c r="F77" s="55"/>
      <c r="G77" s="55"/>
      <c r="H77" s="55"/>
      <c r="I77" s="55"/>
      <c r="J77" s="1"/>
      <c r="K77" s="1"/>
      <c r="L77" s="1"/>
      <c r="M77" s="1"/>
      <c r="N77" s="1"/>
    </row>
    <row r="78" spans="1:14" s="28" customFormat="1" ht="17.25" customHeight="1">
      <c r="A78" s="1"/>
      <c r="C78" s="1"/>
      <c r="D78" s="1"/>
      <c r="F78" s="55"/>
      <c r="G78" s="55"/>
      <c r="H78" s="55"/>
      <c r="I78" s="55"/>
      <c r="J78" s="1"/>
      <c r="K78" s="1"/>
      <c r="L78" s="1"/>
      <c r="M78" s="1"/>
      <c r="N78" s="1"/>
    </row>
    <row r="79" spans="1:14" s="28" customFormat="1" ht="17.25" customHeight="1">
      <c r="A79" s="1"/>
      <c r="C79" s="1"/>
      <c r="D79" s="1"/>
      <c r="F79" s="55"/>
      <c r="G79" s="55"/>
      <c r="H79" s="55"/>
      <c r="I79" s="55"/>
      <c r="J79" s="1"/>
      <c r="K79" s="1"/>
      <c r="L79" s="1"/>
      <c r="M79" s="1"/>
      <c r="N79" s="1"/>
    </row>
    <row r="80" spans="1:14" s="28" customFormat="1" ht="17.25" customHeight="1">
      <c r="A80" s="1"/>
      <c r="C80" s="1"/>
      <c r="D80" s="1"/>
      <c r="F80" s="55"/>
      <c r="G80" s="55"/>
      <c r="H80" s="55"/>
      <c r="I80" s="55"/>
      <c r="J80" s="1"/>
      <c r="K80" s="1"/>
      <c r="L80" s="1"/>
      <c r="M80" s="1"/>
      <c r="N80" s="1"/>
    </row>
    <row r="81" spans="1:14" s="28" customFormat="1" ht="17.25" customHeight="1">
      <c r="A81" s="1"/>
      <c r="C81" s="1"/>
      <c r="D81" s="1"/>
      <c r="F81" s="55"/>
      <c r="G81" s="55"/>
      <c r="H81" s="55"/>
      <c r="I81" s="55"/>
      <c r="J81" s="1"/>
      <c r="K81" s="1"/>
      <c r="L81" s="1"/>
      <c r="M81" s="1"/>
      <c r="N81" s="1"/>
    </row>
    <row r="82" spans="1:14" s="28" customFormat="1" ht="17.25" customHeight="1">
      <c r="A82" s="1"/>
      <c r="C82" s="1"/>
      <c r="D82" s="1"/>
      <c r="F82" s="55"/>
      <c r="G82" s="55"/>
      <c r="H82" s="55"/>
      <c r="I82" s="55"/>
      <c r="J82" s="1"/>
      <c r="K82" s="1"/>
      <c r="L82" s="1"/>
      <c r="M82" s="1"/>
      <c r="N82" s="1"/>
    </row>
    <row r="83" spans="1:14" s="28" customFormat="1" ht="17.25" customHeight="1">
      <c r="A83" s="1"/>
      <c r="C83" s="1"/>
      <c r="D83" s="1"/>
      <c r="F83" s="55"/>
      <c r="G83" s="55"/>
      <c r="H83" s="55"/>
      <c r="I83" s="55"/>
      <c r="J83" s="1"/>
      <c r="K83" s="1"/>
      <c r="L83" s="1"/>
      <c r="M83" s="1"/>
      <c r="N83" s="1"/>
    </row>
    <row r="84" spans="1:14" s="28" customFormat="1" ht="17.25" customHeight="1">
      <c r="A84" s="1"/>
      <c r="C84" s="1"/>
      <c r="D84" s="1"/>
      <c r="F84" s="55"/>
      <c r="G84" s="55"/>
      <c r="H84" s="55"/>
      <c r="I84" s="55"/>
      <c r="J84" s="1"/>
      <c r="K84" s="1"/>
      <c r="L84" s="1"/>
      <c r="M84" s="1"/>
      <c r="N84" s="1"/>
    </row>
    <row r="85" spans="1:14" s="28" customFormat="1" ht="17.25" customHeight="1">
      <c r="A85" s="1"/>
      <c r="C85" s="1"/>
      <c r="D85" s="1"/>
      <c r="F85" s="55"/>
      <c r="G85" s="55"/>
      <c r="H85" s="55"/>
      <c r="I85" s="55"/>
      <c r="J85" s="1"/>
      <c r="K85" s="1"/>
      <c r="L85" s="1"/>
      <c r="M85" s="1"/>
      <c r="N85" s="1"/>
    </row>
    <row r="86" spans="1:14" s="28" customFormat="1" ht="17.25" customHeight="1">
      <c r="A86" s="1"/>
      <c r="C86" s="1"/>
      <c r="D86" s="1"/>
      <c r="F86" s="55"/>
      <c r="G86" s="55"/>
      <c r="H86" s="55"/>
      <c r="I86" s="55"/>
      <c r="J86" s="1"/>
      <c r="K86" s="1"/>
      <c r="L86" s="1"/>
      <c r="M86" s="1"/>
      <c r="N86" s="1"/>
    </row>
    <row r="87" spans="1:14" s="28" customFormat="1" ht="17.25" customHeight="1">
      <c r="A87" s="1"/>
      <c r="C87" s="1"/>
      <c r="D87" s="1"/>
      <c r="F87" s="55"/>
      <c r="G87" s="55"/>
      <c r="H87" s="55"/>
      <c r="I87" s="55"/>
      <c r="J87" s="1"/>
      <c r="K87" s="1"/>
      <c r="L87" s="1"/>
      <c r="M87" s="1"/>
      <c r="N87" s="1"/>
    </row>
    <row r="88" spans="1:14" s="28" customFormat="1" ht="17.25" customHeight="1">
      <c r="A88" s="1"/>
      <c r="C88" s="1"/>
      <c r="D88" s="1"/>
      <c r="F88" s="55"/>
      <c r="G88" s="55"/>
      <c r="H88" s="55"/>
      <c r="I88" s="55"/>
      <c r="J88" s="1"/>
      <c r="K88" s="1"/>
      <c r="L88" s="1"/>
      <c r="M88" s="1"/>
      <c r="N88" s="1"/>
    </row>
    <row r="89" spans="1:14" s="28" customFormat="1" ht="17.25" customHeight="1">
      <c r="A89" s="1"/>
      <c r="C89" s="1"/>
      <c r="D89" s="1"/>
      <c r="F89" s="55"/>
      <c r="G89" s="55"/>
      <c r="H89" s="55"/>
      <c r="I89" s="55"/>
      <c r="J89" s="1"/>
      <c r="K89" s="1"/>
      <c r="L89" s="1"/>
      <c r="M89" s="1"/>
      <c r="N89" s="1"/>
    </row>
    <row r="90" spans="1:14" s="28" customFormat="1" ht="17.25" customHeight="1">
      <c r="A90" s="1"/>
      <c r="C90" s="1"/>
      <c r="D90" s="1"/>
      <c r="F90" s="55"/>
      <c r="G90" s="55"/>
      <c r="H90" s="55"/>
      <c r="I90" s="55"/>
      <c r="J90" s="1"/>
      <c r="K90" s="1"/>
      <c r="L90" s="1"/>
      <c r="M90" s="1"/>
      <c r="N90" s="1"/>
    </row>
    <row r="91" spans="1:14" s="28" customFormat="1" ht="17.25" customHeight="1">
      <c r="A91" s="1"/>
      <c r="C91" s="1"/>
      <c r="D91" s="1"/>
      <c r="F91" s="55"/>
      <c r="G91" s="55"/>
      <c r="H91" s="55"/>
      <c r="I91" s="55"/>
      <c r="J91" s="1"/>
      <c r="K91" s="1"/>
      <c r="L91" s="1"/>
      <c r="M91" s="1"/>
      <c r="N91" s="1"/>
    </row>
    <row r="92" spans="1:14" s="28" customFormat="1" ht="17.25" customHeight="1">
      <c r="A92" s="1"/>
      <c r="C92" s="1"/>
      <c r="D92" s="1"/>
      <c r="F92" s="55"/>
      <c r="G92" s="55"/>
      <c r="H92" s="55"/>
      <c r="I92" s="55"/>
      <c r="J92" s="1"/>
      <c r="K92" s="1"/>
      <c r="L92" s="1"/>
      <c r="M92" s="1"/>
      <c r="N92" s="1"/>
    </row>
    <row r="93" spans="1:14" s="28" customFormat="1" ht="17.25" customHeight="1">
      <c r="A93" s="1"/>
      <c r="C93" s="1"/>
      <c r="D93" s="1"/>
      <c r="F93" s="55"/>
      <c r="G93" s="55"/>
      <c r="H93" s="55"/>
      <c r="I93" s="55"/>
      <c r="J93" s="1"/>
      <c r="K93" s="1"/>
      <c r="L93" s="1"/>
      <c r="M93" s="1"/>
      <c r="N93" s="1"/>
    </row>
    <row r="94" spans="1:14" s="28" customFormat="1" ht="17.25" customHeight="1">
      <c r="A94" s="1"/>
      <c r="C94" s="1"/>
      <c r="D94" s="1"/>
      <c r="F94" s="55"/>
      <c r="G94" s="55"/>
      <c r="H94" s="55"/>
      <c r="I94" s="55"/>
      <c r="J94" s="1"/>
      <c r="K94" s="1"/>
      <c r="L94" s="1"/>
      <c r="M94" s="1"/>
      <c r="N94" s="1"/>
    </row>
    <row r="95" spans="1:14" s="28" customFormat="1" ht="17.25" customHeight="1">
      <c r="A95" s="1"/>
      <c r="C95" s="1"/>
      <c r="D95" s="1"/>
      <c r="F95" s="55"/>
      <c r="G95" s="55"/>
      <c r="H95" s="55"/>
      <c r="I95" s="55"/>
      <c r="J95" s="1"/>
      <c r="K95" s="1"/>
      <c r="L95" s="1"/>
      <c r="M95" s="1"/>
      <c r="N95" s="1"/>
    </row>
    <row r="96" spans="1:14" s="28" customFormat="1" ht="17.25" customHeight="1">
      <c r="A96" s="1"/>
      <c r="C96" s="1"/>
      <c r="D96" s="1"/>
      <c r="F96" s="55"/>
      <c r="G96" s="55"/>
      <c r="H96" s="55"/>
      <c r="I96" s="55"/>
      <c r="J96" s="1"/>
      <c r="K96" s="1"/>
      <c r="L96" s="1"/>
      <c r="M96" s="1"/>
      <c r="N96" s="1"/>
    </row>
    <row r="97" spans="1:14" s="28" customFormat="1" ht="17.25" customHeight="1">
      <c r="A97" s="1"/>
      <c r="C97" s="1"/>
      <c r="D97" s="1"/>
      <c r="F97" s="55"/>
      <c r="G97" s="55"/>
      <c r="H97" s="55"/>
      <c r="I97" s="55"/>
      <c r="J97" s="1"/>
      <c r="K97" s="1"/>
      <c r="L97" s="1"/>
      <c r="M97" s="1"/>
      <c r="N97" s="1"/>
    </row>
    <row r="98" spans="1:14" s="28" customFormat="1" ht="17.25" customHeight="1">
      <c r="A98" s="1"/>
      <c r="C98" s="1"/>
      <c r="D98" s="1"/>
      <c r="F98" s="55"/>
      <c r="G98" s="55"/>
      <c r="H98" s="55"/>
      <c r="I98" s="55"/>
      <c r="J98" s="1"/>
      <c r="K98" s="1"/>
      <c r="L98" s="1"/>
      <c r="M98" s="1"/>
      <c r="N98" s="1"/>
    </row>
    <row r="99" spans="1:14" s="28" customFormat="1" ht="17.25" customHeight="1">
      <c r="A99" s="1"/>
      <c r="C99" s="1"/>
      <c r="D99" s="1"/>
      <c r="F99" s="55"/>
      <c r="G99" s="55"/>
      <c r="H99" s="55"/>
      <c r="I99" s="55"/>
      <c r="J99" s="1"/>
      <c r="K99" s="1"/>
      <c r="L99" s="1"/>
      <c r="M99" s="1"/>
      <c r="N99" s="1"/>
    </row>
    <row r="100" spans="1:14" s="28" customFormat="1" ht="17.25" customHeight="1">
      <c r="A100" s="1"/>
      <c r="C100" s="1"/>
      <c r="D100" s="1"/>
      <c r="F100" s="55"/>
      <c r="G100" s="55"/>
      <c r="H100" s="55"/>
      <c r="I100" s="55"/>
      <c r="J100" s="1"/>
      <c r="K100" s="1"/>
      <c r="L100" s="1"/>
      <c r="M100" s="1"/>
      <c r="N100" s="1"/>
    </row>
    <row r="101" spans="1:14" s="28" customFormat="1" ht="17.25" customHeight="1">
      <c r="A101" s="1"/>
      <c r="C101" s="1"/>
      <c r="D101" s="1"/>
      <c r="F101" s="55"/>
      <c r="G101" s="55"/>
      <c r="H101" s="55"/>
      <c r="I101" s="55"/>
      <c r="J101" s="1"/>
      <c r="K101" s="1"/>
      <c r="L101" s="1"/>
      <c r="M101" s="1"/>
      <c r="N101" s="1"/>
    </row>
    <row r="102" spans="1:14" s="28" customFormat="1" ht="17.25" customHeight="1">
      <c r="A102" s="1"/>
      <c r="C102" s="1"/>
      <c r="D102" s="1"/>
      <c r="F102" s="55"/>
      <c r="G102" s="55"/>
      <c r="H102" s="55"/>
      <c r="I102" s="55"/>
      <c r="J102" s="1"/>
      <c r="K102" s="1"/>
      <c r="L102" s="1"/>
      <c r="M102" s="1"/>
      <c r="N102" s="1"/>
    </row>
    <row r="103" spans="1:14" s="28" customFormat="1" ht="17.25" customHeight="1">
      <c r="A103" s="1"/>
      <c r="C103" s="1"/>
      <c r="D103" s="1"/>
      <c r="F103" s="55"/>
      <c r="G103" s="55"/>
      <c r="H103" s="55"/>
      <c r="I103" s="55"/>
      <c r="J103" s="1"/>
      <c r="K103" s="1"/>
      <c r="L103" s="1"/>
      <c r="M103" s="1"/>
      <c r="N103" s="1"/>
    </row>
    <row r="104" spans="1:14" s="28" customFormat="1" ht="17.25" customHeight="1">
      <c r="A104" s="1"/>
      <c r="C104" s="1"/>
      <c r="D104" s="1"/>
      <c r="F104" s="55"/>
      <c r="G104" s="55"/>
      <c r="H104" s="55"/>
      <c r="I104" s="55"/>
      <c r="J104" s="1"/>
      <c r="K104" s="1"/>
      <c r="L104" s="1"/>
      <c r="M104" s="1"/>
      <c r="N104" s="1"/>
    </row>
    <row r="105" spans="1:14" s="28" customFormat="1" ht="17.25" customHeight="1">
      <c r="A105" s="1"/>
      <c r="C105" s="1"/>
      <c r="D105" s="1"/>
      <c r="F105" s="55"/>
      <c r="G105" s="55"/>
      <c r="H105" s="55"/>
      <c r="I105" s="55"/>
      <c r="J105" s="1"/>
      <c r="K105" s="1"/>
      <c r="L105" s="1"/>
      <c r="M105" s="1"/>
      <c r="N105" s="1"/>
    </row>
    <row r="106" spans="1:14" s="28" customFormat="1" ht="17.25" customHeight="1">
      <c r="A106" s="1"/>
      <c r="C106" s="1"/>
      <c r="D106" s="1"/>
      <c r="F106" s="55"/>
      <c r="G106" s="55"/>
      <c r="H106" s="55"/>
      <c r="I106" s="55"/>
      <c r="J106" s="1"/>
      <c r="K106" s="1"/>
      <c r="L106" s="1"/>
      <c r="M106" s="1"/>
      <c r="N106" s="1"/>
    </row>
    <row r="107" spans="1:14" s="28" customFormat="1" ht="17.25" customHeight="1">
      <c r="A107" s="1"/>
      <c r="C107" s="1"/>
      <c r="D107" s="1"/>
      <c r="F107" s="55"/>
      <c r="G107" s="55"/>
      <c r="H107" s="55"/>
      <c r="I107" s="55"/>
      <c r="J107" s="1"/>
      <c r="K107" s="1"/>
      <c r="L107" s="1"/>
      <c r="M107" s="1"/>
      <c r="N107" s="1"/>
    </row>
    <row r="108" spans="1:14" s="28" customFormat="1" ht="17.25" customHeight="1">
      <c r="A108" s="1"/>
      <c r="C108" s="1"/>
      <c r="D108" s="1"/>
      <c r="F108" s="55"/>
      <c r="G108" s="55"/>
      <c r="H108" s="55"/>
      <c r="I108" s="55"/>
      <c r="J108" s="1"/>
      <c r="K108" s="1"/>
      <c r="L108" s="1"/>
      <c r="M108" s="1"/>
      <c r="N108" s="1"/>
    </row>
    <row r="109" spans="1:14" s="28" customFormat="1" ht="17.25" customHeight="1">
      <c r="A109" s="1"/>
      <c r="C109" s="1"/>
      <c r="D109" s="1"/>
      <c r="F109" s="55"/>
      <c r="G109" s="55"/>
      <c r="H109" s="55"/>
      <c r="I109" s="55"/>
      <c r="J109" s="1"/>
      <c r="K109" s="1"/>
      <c r="L109" s="1"/>
      <c r="M109" s="1"/>
      <c r="N109" s="1"/>
    </row>
    <row r="110" spans="1:14" s="28" customFormat="1" ht="17.25" customHeight="1">
      <c r="A110" s="1"/>
      <c r="C110" s="1"/>
      <c r="D110" s="1"/>
      <c r="F110" s="55"/>
      <c r="G110" s="55"/>
      <c r="H110" s="55"/>
      <c r="I110" s="55"/>
      <c r="J110" s="1"/>
      <c r="K110" s="1"/>
      <c r="L110" s="1"/>
      <c r="M110" s="1"/>
      <c r="N110" s="1"/>
    </row>
    <row r="111" spans="1:14" s="28" customFormat="1" ht="17.25" customHeight="1">
      <c r="A111" s="1"/>
      <c r="C111" s="1"/>
      <c r="D111" s="1"/>
      <c r="F111" s="55"/>
      <c r="G111" s="55"/>
      <c r="H111" s="55"/>
      <c r="I111" s="55"/>
      <c r="J111" s="1"/>
      <c r="K111" s="1"/>
      <c r="L111" s="1"/>
      <c r="M111" s="1"/>
      <c r="N111" s="1"/>
    </row>
    <row r="112" spans="1:14" s="28" customFormat="1" ht="17.25" customHeight="1">
      <c r="A112" s="1"/>
      <c r="C112" s="1"/>
      <c r="D112" s="1"/>
      <c r="F112" s="55"/>
      <c r="G112" s="55"/>
      <c r="H112" s="55"/>
      <c r="I112" s="55"/>
      <c r="J112" s="1"/>
      <c r="K112" s="1"/>
      <c r="L112" s="1"/>
      <c r="M112" s="1"/>
      <c r="N112" s="1"/>
    </row>
    <row r="113" spans="1:14" s="28" customFormat="1" ht="17.25" customHeight="1">
      <c r="A113" s="1"/>
      <c r="C113" s="1"/>
      <c r="D113" s="1"/>
      <c r="F113" s="55"/>
      <c r="G113" s="55"/>
      <c r="H113" s="55"/>
      <c r="I113" s="55"/>
      <c r="J113" s="1"/>
      <c r="K113" s="1"/>
      <c r="L113" s="1"/>
      <c r="M113" s="1"/>
      <c r="N113" s="1"/>
    </row>
    <row r="114" spans="1:14" s="28" customFormat="1" ht="17.25" customHeight="1">
      <c r="A114" s="1"/>
      <c r="C114" s="1"/>
      <c r="D114" s="1"/>
      <c r="F114" s="55"/>
      <c r="G114" s="55"/>
      <c r="H114" s="55"/>
      <c r="I114" s="55"/>
      <c r="J114" s="1"/>
      <c r="K114" s="1"/>
      <c r="L114" s="1"/>
      <c r="M114" s="1"/>
      <c r="N114" s="1"/>
    </row>
    <row r="115" spans="1:14" s="28" customFormat="1" ht="17.25" customHeight="1">
      <c r="A115" s="1"/>
      <c r="C115" s="1"/>
      <c r="D115" s="1"/>
      <c r="F115" s="55"/>
      <c r="G115" s="55"/>
      <c r="H115" s="55"/>
      <c r="I115" s="55"/>
      <c r="J115" s="1"/>
      <c r="K115" s="1"/>
      <c r="L115" s="1"/>
      <c r="M115" s="1"/>
      <c r="N115" s="1"/>
    </row>
    <row r="116" spans="1:14" s="28" customFormat="1" ht="17.25" customHeight="1">
      <c r="A116" s="1"/>
      <c r="C116" s="1"/>
      <c r="D116" s="1"/>
      <c r="F116" s="55"/>
      <c r="G116" s="55"/>
      <c r="H116" s="55"/>
      <c r="I116" s="55"/>
      <c r="J116" s="1"/>
      <c r="K116" s="1"/>
      <c r="L116" s="1"/>
      <c r="M116" s="1"/>
      <c r="N116" s="1"/>
    </row>
    <row r="117" spans="1:14" s="28" customFormat="1" ht="17.25" customHeight="1">
      <c r="A117" s="1"/>
      <c r="C117" s="1"/>
      <c r="D117" s="1"/>
      <c r="F117" s="55"/>
      <c r="G117" s="55"/>
      <c r="H117" s="55"/>
      <c r="I117" s="55"/>
      <c r="J117" s="1"/>
      <c r="K117" s="1"/>
      <c r="L117" s="1"/>
      <c r="M117" s="1"/>
      <c r="N117" s="1"/>
    </row>
    <row r="118" spans="1:14" s="28" customFormat="1" ht="17.25" customHeight="1">
      <c r="A118" s="1"/>
      <c r="C118" s="1"/>
      <c r="D118" s="1"/>
      <c r="F118" s="55"/>
      <c r="G118" s="55"/>
      <c r="H118" s="55"/>
      <c r="I118" s="55"/>
      <c r="J118" s="1"/>
      <c r="K118" s="1"/>
      <c r="L118" s="1"/>
      <c r="M118" s="1"/>
      <c r="N118" s="1"/>
    </row>
    <row r="119" spans="1:14" s="28" customFormat="1" ht="17.25" customHeight="1">
      <c r="A119" s="1"/>
      <c r="C119" s="1"/>
      <c r="D119" s="1"/>
      <c r="F119" s="55"/>
      <c r="G119" s="55"/>
      <c r="H119" s="55"/>
      <c r="I119" s="55"/>
      <c r="J119" s="1"/>
      <c r="K119" s="1"/>
      <c r="L119" s="1"/>
      <c r="M119" s="1"/>
      <c r="N119" s="1"/>
    </row>
    <row r="120" spans="1:14" s="28" customFormat="1" ht="17.25" customHeight="1">
      <c r="A120" s="1"/>
      <c r="C120" s="1"/>
      <c r="D120" s="1"/>
      <c r="F120" s="55"/>
      <c r="G120" s="55"/>
      <c r="H120" s="55"/>
      <c r="I120" s="55"/>
      <c r="J120" s="1"/>
      <c r="K120" s="1"/>
      <c r="L120" s="1"/>
      <c r="M120" s="1"/>
      <c r="N120" s="1"/>
    </row>
    <row r="121" spans="1:14" s="28" customFormat="1" ht="17.25" customHeight="1">
      <c r="A121" s="1"/>
      <c r="C121" s="1"/>
      <c r="D121" s="1"/>
      <c r="F121" s="55"/>
      <c r="G121" s="55"/>
      <c r="H121" s="55"/>
      <c r="I121" s="55"/>
      <c r="J121" s="1"/>
      <c r="K121" s="1"/>
      <c r="L121" s="1"/>
      <c r="M121" s="1"/>
      <c r="N121" s="1"/>
    </row>
    <row r="122" spans="1:14" s="28" customFormat="1" ht="17.25" customHeight="1">
      <c r="A122" s="1"/>
      <c r="C122" s="1"/>
      <c r="D122" s="1"/>
      <c r="F122" s="55"/>
      <c r="G122" s="55"/>
      <c r="H122" s="55"/>
      <c r="I122" s="55"/>
      <c r="J122" s="1"/>
      <c r="K122" s="1"/>
      <c r="L122" s="1"/>
      <c r="M122" s="1"/>
      <c r="N122" s="1"/>
    </row>
    <row r="123" spans="1:14" s="28" customFormat="1" ht="17.25" customHeight="1">
      <c r="A123" s="1"/>
      <c r="C123" s="1"/>
      <c r="D123" s="1"/>
      <c r="F123" s="55"/>
      <c r="G123" s="55"/>
      <c r="H123" s="55"/>
      <c r="I123" s="55"/>
      <c r="J123" s="1"/>
      <c r="K123" s="1"/>
      <c r="L123" s="1"/>
      <c r="M123" s="1"/>
      <c r="N123" s="1"/>
    </row>
  </sheetData>
  <mergeCells count="4">
    <mergeCell ref="A21:E21"/>
    <mergeCell ref="F2:I2"/>
    <mergeCell ref="A11:E11"/>
    <mergeCell ref="A20:E20"/>
  </mergeCells>
  <phoneticPr fontId="63" type="noConversion"/>
  <pageMargins left="0.19685039370078741" right="0.19685039370078741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filterMode="1">
    <tabColor theme="0" tint="-0.499984740745262"/>
    <pageSetUpPr fitToPage="1"/>
  </sheetPr>
  <dimension ref="A1:AM214"/>
  <sheetViews>
    <sheetView zoomScale="90" zoomScaleNormal="90" zoomScaleSheetLayoutView="80" workbookViewId="0">
      <pane ySplit="1" topLeftCell="A190" activePane="bottomLeft" state="frozen"/>
      <selection pane="bottomLeft" activeCell="H190" sqref="H190"/>
    </sheetView>
  </sheetViews>
  <sheetFormatPr defaultColWidth="9" defaultRowHeight="17.25" customHeight="1"/>
  <cols>
    <col min="1" max="1" width="15.7109375" style="1" customWidth="1"/>
    <col min="2" max="2" width="11.140625" style="1" customWidth="1"/>
    <col min="3" max="3" width="11.28515625" style="1" customWidth="1"/>
    <col min="4" max="4" width="27.28515625" style="28" customWidth="1"/>
    <col min="5" max="5" width="13.7109375" style="1" customWidth="1"/>
    <col min="6" max="6" width="9.140625" style="1" customWidth="1"/>
    <col min="7" max="7" width="11.28515625" style="16" customWidth="1"/>
    <col min="8" max="8" width="14.140625" style="28" customWidth="1"/>
    <col min="9" max="16" width="9.140625" style="55" customWidth="1"/>
    <col min="17" max="17" width="12.42578125" style="1" customWidth="1"/>
    <col min="18" max="18" width="10.28515625" style="1" customWidth="1"/>
    <col min="19" max="20" width="9.140625" style="197" customWidth="1"/>
    <col min="21" max="21" width="6.85546875" style="197" customWidth="1"/>
    <col min="22" max="22" width="9.7109375" style="197" customWidth="1"/>
    <col min="23" max="23" width="13.28515625" style="1" customWidth="1"/>
    <col min="24" max="25" width="9.28515625" style="1" customWidth="1"/>
    <col min="26" max="27" width="9.28515625" style="15" customWidth="1"/>
    <col min="28" max="28" width="15.85546875" style="15" customWidth="1"/>
    <col min="29" max="29" width="20.7109375" style="1" customWidth="1"/>
    <col min="30" max="31" width="16.140625" style="1" customWidth="1"/>
    <col min="32" max="32" width="26.7109375" style="1" customWidth="1"/>
    <col min="33" max="33" width="16.28515625" style="1" customWidth="1"/>
    <col min="34" max="34" width="21.42578125" style="1" customWidth="1"/>
    <col min="35" max="35" width="12.140625" style="1" customWidth="1"/>
    <col min="36" max="36" width="13.7109375" style="1" customWidth="1"/>
    <col min="37" max="16384" width="9" style="1"/>
  </cols>
  <sheetData>
    <row r="1" spans="1:37" ht="22.5" customHeight="1">
      <c r="A1" s="42" t="s">
        <v>59</v>
      </c>
      <c r="B1" s="42" t="s">
        <v>6</v>
      </c>
      <c r="C1" s="42" t="s">
        <v>14</v>
      </c>
      <c r="D1" s="42" t="s">
        <v>47</v>
      </c>
      <c r="E1" s="42" t="s">
        <v>66</v>
      </c>
      <c r="F1" s="42" t="s">
        <v>4</v>
      </c>
      <c r="G1" s="43" t="s">
        <v>60</v>
      </c>
      <c r="H1" s="44" t="s">
        <v>5</v>
      </c>
      <c r="I1" s="45" t="s">
        <v>33</v>
      </c>
      <c r="J1" s="42" t="s">
        <v>32</v>
      </c>
      <c r="K1" s="45" t="s">
        <v>63</v>
      </c>
      <c r="L1" s="45" t="s">
        <v>64</v>
      </c>
      <c r="M1" s="45" t="s">
        <v>65</v>
      </c>
      <c r="N1" s="45" t="s">
        <v>34</v>
      </c>
      <c r="O1" s="45" t="s">
        <v>35</v>
      </c>
      <c r="P1" s="42" t="s">
        <v>36</v>
      </c>
      <c r="Q1" s="46" t="s">
        <v>12</v>
      </c>
      <c r="R1" s="47" t="s">
        <v>0</v>
      </c>
      <c r="S1" s="195" t="s">
        <v>7</v>
      </c>
      <c r="T1" s="195" t="s">
        <v>23</v>
      </c>
      <c r="U1" s="195" t="s">
        <v>8</v>
      </c>
      <c r="V1" s="195" t="s">
        <v>9</v>
      </c>
      <c r="W1" s="42" t="s">
        <v>1</v>
      </c>
      <c r="X1" s="47" t="s">
        <v>28</v>
      </c>
      <c r="Y1" s="42" t="s">
        <v>52</v>
      </c>
      <c r="Z1" s="48" t="s">
        <v>10</v>
      </c>
      <c r="AA1" s="48" t="s">
        <v>45</v>
      </c>
      <c r="AB1" s="48" t="s">
        <v>192</v>
      </c>
      <c r="AC1" s="49" t="s">
        <v>11</v>
      </c>
      <c r="AD1" s="49" t="s">
        <v>2</v>
      </c>
      <c r="AE1" s="49"/>
      <c r="AF1" s="50" t="s">
        <v>3</v>
      </c>
      <c r="AG1" s="47" t="s">
        <v>53</v>
      </c>
      <c r="AH1" s="51" t="s">
        <v>54</v>
      </c>
      <c r="AI1" s="40" t="s">
        <v>75</v>
      </c>
      <c r="AJ1" s="51" t="s">
        <v>183</v>
      </c>
    </row>
    <row r="2" spans="1:37" ht="18" hidden="1" customHeight="1">
      <c r="A2" s="19" t="s">
        <v>29</v>
      </c>
      <c r="B2" s="19" t="s">
        <v>13</v>
      </c>
      <c r="C2" s="9" t="s">
        <v>30</v>
      </c>
      <c r="D2" s="30" t="s">
        <v>48</v>
      </c>
      <c r="E2" s="9" t="s">
        <v>67</v>
      </c>
      <c r="F2" s="9">
        <v>3000</v>
      </c>
      <c r="G2" s="9" t="s">
        <v>62</v>
      </c>
      <c r="H2" s="30" t="s">
        <v>17</v>
      </c>
      <c r="I2" s="56">
        <v>0</v>
      </c>
      <c r="J2" s="56">
        <v>0</v>
      </c>
      <c r="K2" s="56">
        <v>10008</v>
      </c>
      <c r="L2" s="56">
        <v>10008</v>
      </c>
      <c r="M2" s="56">
        <v>6696</v>
      </c>
      <c r="N2" s="56">
        <v>3384</v>
      </c>
      <c r="O2" s="56">
        <v>0</v>
      </c>
      <c r="P2" s="56">
        <v>0</v>
      </c>
      <c r="Q2" s="20">
        <f>SUM(I2:P2)</f>
        <v>30096</v>
      </c>
      <c r="R2" s="21"/>
      <c r="S2" s="196">
        <v>42668</v>
      </c>
      <c r="T2" s="196">
        <f>S2+3</f>
        <v>42671</v>
      </c>
      <c r="U2" s="196" t="s">
        <v>24</v>
      </c>
      <c r="V2" s="196">
        <f>T2+22</f>
        <v>42693</v>
      </c>
      <c r="W2" s="21" t="s">
        <v>51</v>
      </c>
      <c r="X2" s="22">
        <v>0.56000000000000005</v>
      </c>
      <c r="Y2" s="22">
        <v>0.03</v>
      </c>
      <c r="Z2" s="23">
        <v>0.41</v>
      </c>
      <c r="AA2" s="23">
        <v>1.1100000000000001</v>
      </c>
      <c r="AB2" s="23">
        <f>Q2*AA2</f>
        <v>33406.560000000005</v>
      </c>
      <c r="AC2" s="21" t="s">
        <v>25</v>
      </c>
      <c r="AD2" s="21" t="s">
        <v>26</v>
      </c>
      <c r="AE2" s="21"/>
      <c r="AF2" s="24" t="s">
        <v>27</v>
      </c>
      <c r="AG2" s="21" t="s">
        <v>58</v>
      </c>
      <c r="AH2" s="19" t="s">
        <v>57</v>
      </c>
      <c r="AI2" s="25"/>
      <c r="AJ2" s="25"/>
      <c r="AK2" s="8"/>
    </row>
    <row r="3" spans="1:37" ht="18" hidden="1" customHeight="1">
      <c r="A3" s="19" t="s">
        <v>29</v>
      </c>
      <c r="B3" s="19" t="s">
        <v>13</v>
      </c>
      <c r="C3" s="9" t="s">
        <v>30</v>
      </c>
      <c r="D3" s="30" t="s">
        <v>48</v>
      </c>
      <c r="E3" s="9" t="s">
        <v>67</v>
      </c>
      <c r="F3" s="9">
        <v>3000</v>
      </c>
      <c r="G3" s="9" t="s">
        <v>62</v>
      </c>
      <c r="H3" s="30" t="s">
        <v>38</v>
      </c>
      <c r="I3" s="56">
        <v>0</v>
      </c>
      <c r="J3" s="56">
        <v>0</v>
      </c>
      <c r="K3" s="56">
        <v>4032</v>
      </c>
      <c r="L3" s="56">
        <v>4032</v>
      </c>
      <c r="M3" s="56">
        <v>2736</v>
      </c>
      <c r="N3" s="56">
        <v>1368</v>
      </c>
      <c r="O3" s="56">
        <v>0</v>
      </c>
      <c r="P3" s="56">
        <v>0</v>
      </c>
      <c r="Q3" s="20">
        <f t="shared" ref="Q3:Q9" si="0">SUM(I3:P3)</f>
        <v>12168</v>
      </c>
      <c r="R3" s="21"/>
      <c r="S3" s="196">
        <v>42668</v>
      </c>
      <c r="T3" s="196">
        <f t="shared" ref="T3:T36" si="1">S3+3</f>
        <v>42671</v>
      </c>
      <c r="U3" s="196" t="s">
        <v>24</v>
      </c>
      <c r="V3" s="196">
        <f t="shared" ref="V3:V9" si="2">T3+22</f>
        <v>42693</v>
      </c>
      <c r="W3" s="21" t="s">
        <v>51</v>
      </c>
      <c r="X3" s="22">
        <v>0.56000000000000005</v>
      </c>
      <c r="Y3" s="22">
        <v>0.03</v>
      </c>
      <c r="Z3" s="23">
        <v>0.41</v>
      </c>
      <c r="AA3" s="23">
        <v>1.1100000000000001</v>
      </c>
      <c r="AB3" s="23">
        <f t="shared" ref="AB3:AB27" si="3">Q3*AA3</f>
        <v>13506.480000000001</v>
      </c>
      <c r="AC3" s="21" t="s">
        <v>25</v>
      </c>
      <c r="AD3" s="21" t="s">
        <v>26</v>
      </c>
      <c r="AE3" s="21"/>
      <c r="AF3" s="24" t="s">
        <v>80</v>
      </c>
      <c r="AG3" s="21" t="s">
        <v>58</v>
      </c>
      <c r="AH3" s="19" t="s">
        <v>57</v>
      </c>
      <c r="AI3" s="25"/>
      <c r="AJ3" s="25"/>
      <c r="AK3" s="8"/>
    </row>
    <row r="4" spans="1:37" ht="18" hidden="1" customHeight="1">
      <c r="A4" s="19" t="s">
        <v>29</v>
      </c>
      <c r="B4" s="19" t="s">
        <v>13</v>
      </c>
      <c r="C4" s="9" t="s">
        <v>30</v>
      </c>
      <c r="D4" s="30" t="s">
        <v>48</v>
      </c>
      <c r="E4" s="9" t="s">
        <v>67</v>
      </c>
      <c r="F4" s="9">
        <v>3000</v>
      </c>
      <c r="G4" s="9" t="s">
        <v>62</v>
      </c>
      <c r="H4" s="30" t="s">
        <v>15</v>
      </c>
      <c r="I4" s="56">
        <v>0</v>
      </c>
      <c r="J4" s="56">
        <v>0</v>
      </c>
      <c r="K4" s="56">
        <v>4032</v>
      </c>
      <c r="L4" s="56">
        <v>4032</v>
      </c>
      <c r="M4" s="56">
        <v>2736</v>
      </c>
      <c r="N4" s="56">
        <v>1368</v>
      </c>
      <c r="O4" s="56">
        <v>0</v>
      </c>
      <c r="P4" s="56">
        <v>0</v>
      </c>
      <c r="Q4" s="20">
        <f t="shared" si="0"/>
        <v>12168</v>
      </c>
      <c r="R4" s="21"/>
      <c r="S4" s="196">
        <v>42668</v>
      </c>
      <c r="T4" s="196">
        <f t="shared" si="1"/>
        <v>42671</v>
      </c>
      <c r="U4" s="196" t="s">
        <v>24</v>
      </c>
      <c r="V4" s="196">
        <f t="shared" si="2"/>
        <v>42693</v>
      </c>
      <c r="W4" s="21" t="s">
        <v>51</v>
      </c>
      <c r="X4" s="22">
        <v>0.56000000000000005</v>
      </c>
      <c r="Y4" s="22">
        <v>0.03</v>
      </c>
      <c r="Z4" s="23">
        <v>0.41</v>
      </c>
      <c r="AA4" s="23">
        <v>1.1100000000000001</v>
      </c>
      <c r="AB4" s="23">
        <f t="shared" si="3"/>
        <v>13506.480000000001</v>
      </c>
      <c r="AC4" s="21" t="s">
        <v>25</v>
      </c>
      <c r="AD4" s="21" t="s">
        <v>26</v>
      </c>
      <c r="AE4" s="21"/>
      <c r="AF4" s="24" t="s">
        <v>27</v>
      </c>
      <c r="AG4" s="21" t="s">
        <v>58</v>
      </c>
      <c r="AH4" s="19" t="s">
        <v>57</v>
      </c>
      <c r="AI4" s="25"/>
      <c r="AJ4" s="25"/>
      <c r="AK4" s="8"/>
    </row>
    <row r="5" spans="1:37" ht="18" hidden="1" customHeight="1">
      <c r="A5" s="19" t="s">
        <v>29</v>
      </c>
      <c r="B5" s="19" t="s">
        <v>13</v>
      </c>
      <c r="C5" s="9" t="s">
        <v>30</v>
      </c>
      <c r="D5" s="30" t="s">
        <v>48</v>
      </c>
      <c r="E5" s="9" t="s">
        <v>67</v>
      </c>
      <c r="F5" s="9">
        <v>3000</v>
      </c>
      <c r="G5" s="9" t="s">
        <v>62</v>
      </c>
      <c r="H5" s="30" t="s">
        <v>16</v>
      </c>
      <c r="I5" s="56">
        <v>0</v>
      </c>
      <c r="J5" s="56">
        <v>0</v>
      </c>
      <c r="K5" s="56">
        <v>2016</v>
      </c>
      <c r="L5" s="56">
        <v>2016</v>
      </c>
      <c r="M5" s="56">
        <v>1368</v>
      </c>
      <c r="N5" s="56">
        <v>720</v>
      </c>
      <c r="O5" s="56">
        <v>0</v>
      </c>
      <c r="P5" s="56">
        <v>0</v>
      </c>
      <c r="Q5" s="20">
        <f t="shared" si="0"/>
        <v>6120</v>
      </c>
      <c r="R5" s="21"/>
      <c r="S5" s="196">
        <v>42668</v>
      </c>
      <c r="T5" s="196">
        <f t="shared" si="1"/>
        <v>42671</v>
      </c>
      <c r="U5" s="196" t="s">
        <v>24</v>
      </c>
      <c r="V5" s="196">
        <f t="shared" si="2"/>
        <v>42693</v>
      </c>
      <c r="W5" s="21" t="s">
        <v>51</v>
      </c>
      <c r="X5" s="22">
        <v>0.56000000000000005</v>
      </c>
      <c r="Y5" s="22">
        <v>0.03</v>
      </c>
      <c r="Z5" s="23">
        <v>0.41</v>
      </c>
      <c r="AA5" s="23">
        <v>1.1100000000000001</v>
      </c>
      <c r="AB5" s="23">
        <f t="shared" si="3"/>
        <v>6793.2000000000007</v>
      </c>
      <c r="AC5" s="21" t="s">
        <v>25</v>
      </c>
      <c r="AD5" s="21" t="s">
        <v>26</v>
      </c>
      <c r="AE5" s="21"/>
      <c r="AF5" s="24" t="s">
        <v>27</v>
      </c>
      <c r="AG5" s="21" t="s">
        <v>58</v>
      </c>
      <c r="AH5" s="19" t="s">
        <v>57</v>
      </c>
      <c r="AI5" s="25"/>
      <c r="AJ5" s="25"/>
      <c r="AK5" s="8"/>
    </row>
    <row r="6" spans="1:37" ht="18" hidden="1" customHeight="1">
      <c r="A6" s="19" t="s">
        <v>29</v>
      </c>
      <c r="B6" s="19" t="s">
        <v>13</v>
      </c>
      <c r="C6" s="9" t="s">
        <v>30</v>
      </c>
      <c r="D6" s="30" t="s">
        <v>49</v>
      </c>
      <c r="E6" s="9" t="s">
        <v>68</v>
      </c>
      <c r="F6" s="9">
        <v>4000</v>
      </c>
      <c r="G6" s="9" t="s">
        <v>62</v>
      </c>
      <c r="H6" s="30" t="s">
        <v>17</v>
      </c>
      <c r="I6" s="56">
        <v>0</v>
      </c>
      <c r="J6" s="56">
        <v>0</v>
      </c>
      <c r="K6" s="56">
        <v>4032</v>
      </c>
      <c r="L6" s="56">
        <v>8064</v>
      </c>
      <c r="M6" s="56">
        <v>8064</v>
      </c>
      <c r="N6" s="56">
        <v>0</v>
      </c>
      <c r="O6" s="56">
        <v>0</v>
      </c>
      <c r="P6" s="56">
        <v>0</v>
      </c>
      <c r="Q6" s="20">
        <f t="shared" si="0"/>
        <v>20160</v>
      </c>
      <c r="R6" s="21"/>
      <c r="S6" s="196">
        <v>42668</v>
      </c>
      <c r="T6" s="196">
        <f t="shared" si="1"/>
        <v>42671</v>
      </c>
      <c r="U6" s="196" t="s">
        <v>24</v>
      </c>
      <c r="V6" s="196">
        <f t="shared" si="2"/>
        <v>42693</v>
      </c>
      <c r="W6" s="21" t="s">
        <v>51</v>
      </c>
      <c r="X6" s="22">
        <v>0.39</v>
      </c>
      <c r="Y6" s="22">
        <v>0.03</v>
      </c>
      <c r="Z6" s="23">
        <v>0.41</v>
      </c>
      <c r="AA6" s="23">
        <v>0.96</v>
      </c>
      <c r="AB6" s="23">
        <f t="shared" si="3"/>
        <v>19353.599999999999</v>
      </c>
      <c r="AC6" s="21" t="s">
        <v>25</v>
      </c>
      <c r="AD6" s="21" t="s">
        <v>26</v>
      </c>
      <c r="AE6" s="21"/>
      <c r="AF6" s="24" t="s">
        <v>27</v>
      </c>
      <c r="AG6" s="21" t="s">
        <v>58</v>
      </c>
      <c r="AH6" s="19" t="s">
        <v>57</v>
      </c>
      <c r="AI6" s="25"/>
      <c r="AJ6" s="25"/>
      <c r="AK6" s="8"/>
    </row>
    <row r="7" spans="1:37" ht="18" hidden="1" customHeight="1">
      <c r="A7" s="19" t="s">
        <v>29</v>
      </c>
      <c r="B7" s="19" t="s">
        <v>13</v>
      </c>
      <c r="C7" s="9" t="s">
        <v>30</v>
      </c>
      <c r="D7" s="30" t="s">
        <v>49</v>
      </c>
      <c r="E7" s="9" t="s">
        <v>68</v>
      </c>
      <c r="F7" s="9">
        <v>4000</v>
      </c>
      <c r="G7" s="9" t="s">
        <v>62</v>
      </c>
      <c r="H7" s="30" t="s">
        <v>38</v>
      </c>
      <c r="I7" s="56">
        <v>0</v>
      </c>
      <c r="J7" s="56">
        <v>0</v>
      </c>
      <c r="K7" s="56">
        <v>1656</v>
      </c>
      <c r="L7" s="56">
        <v>3240</v>
      </c>
      <c r="M7" s="56">
        <v>3240</v>
      </c>
      <c r="N7" s="56">
        <v>0</v>
      </c>
      <c r="O7" s="56">
        <v>0</v>
      </c>
      <c r="P7" s="56">
        <v>0</v>
      </c>
      <c r="Q7" s="20">
        <f t="shared" si="0"/>
        <v>8136</v>
      </c>
      <c r="R7" s="21"/>
      <c r="S7" s="196">
        <v>42668</v>
      </c>
      <c r="T7" s="196">
        <f t="shared" si="1"/>
        <v>42671</v>
      </c>
      <c r="U7" s="196" t="s">
        <v>24</v>
      </c>
      <c r="V7" s="196">
        <f t="shared" si="2"/>
        <v>42693</v>
      </c>
      <c r="W7" s="21" t="s">
        <v>51</v>
      </c>
      <c r="X7" s="22">
        <v>0.39</v>
      </c>
      <c r="Y7" s="22">
        <v>0.03</v>
      </c>
      <c r="Z7" s="23">
        <v>0.41</v>
      </c>
      <c r="AA7" s="23">
        <v>0.96</v>
      </c>
      <c r="AB7" s="23">
        <f t="shared" si="3"/>
        <v>7810.5599999999995</v>
      </c>
      <c r="AC7" s="21" t="s">
        <v>25</v>
      </c>
      <c r="AD7" s="21" t="s">
        <v>26</v>
      </c>
      <c r="AE7" s="21"/>
      <c r="AF7" s="24" t="s">
        <v>80</v>
      </c>
      <c r="AG7" s="21" t="s">
        <v>58</v>
      </c>
      <c r="AH7" s="19" t="s">
        <v>57</v>
      </c>
      <c r="AI7" s="25"/>
      <c r="AJ7" s="25"/>
      <c r="AK7" s="8"/>
    </row>
    <row r="8" spans="1:37" ht="18" hidden="1" customHeight="1">
      <c r="A8" s="19" t="s">
        <v>29</v>
      </c>
      <c r="B8" s="19" t="s">
        <v>13</v>
      </c>
      <c r="C8" s="9" t="s">
        <v>30</v>
      </c>
      <c r="D8" s="30" t="s">
        <v>49</v>
      </c>
      <c r="E8" s="9" t="s">
        <v>68</v>
      </c>
      <c r="F8" s="9">
        <v>4000</v>
      </c>
      <c r="G8" s="9" t="s">
        <v>62</v>
      </c>
      <c r="H8" s="30" t="s">
        <v>15</v>
      </c>
      <c r="I8" s="56">
        <v>0</v>
      </c>
      <c r="J8" s="56">
        <v>0</v>
      </c>
      <c r="K8" s="56">
        <v>1656</v>
      </c>
      <c r="L8" s="56">
        <v>3240</v>
      </c>
      <c r="M8" s="56">
        <v>3240</v>
      </c>
      <c r="N8" s="56">
        <v>0</v>
      </c>
      <c r="O8" s="56">
        <v>0</v>
      </c>
      <c r="P8" s="56">
        <v>0</v>
      </c>
      <c r="Q8" s="20">
        <f t="shared" si="0"/>
        <v>8136</v>
      </c>
      <c r="R8" s="21"/>
      <c r="S8" s="196">
        <v>42668</v>
      </c>
      <c r="T8" s="196">
        <f t="shared" si="1"/>
        <v>42671</v>
      </c>
      <c r="U8" s="196" t="s">
        <v>24</v>
      </c>
      <c r="V8" s="196">
        <f t="shared" si="2"/>
        <v>42693</v>
      </c>
      <c r="W8" s="21" t="s">
        <v>51</v>
      </c>
      <c r="X8" s="22">
        <v>0.39</v>
      </c>
      <c r="Y8" s="22">
        <v>0.03</v>
      </c>
      <c r="Z8" s="23">
        <v>0.41</v>
      </c>
      <c r="AA8" s="23">
        <v>0.96</v>
      </c>
      <c r="AB8" s="23">
        <f t="shared" si="3"/>
        <v>7810.5599999999995</v>
      </c>
      <c r="AC8" s="21" t="s">
        <v>25</v>
      </c>
      <c r="AD8" s="21" t="s">
        <v>26</v>
      </c>
      <c r="AE8" s="21"/>
      <c r="AF8" s="24" t="s">
        <v>27</v>
      </c>
      <c r="AG8" s="21" t="s">
        <v>58</v>
      </c>
      <c r="AH8" s="19" t="s">
        <v>57</v>
      </c>
      <c r="AI8" s="25"/>
      <c r="AJ8" s="25"/>
      <c r="AK8" s="8"/>
    </row>
    <row r="9" spans="1:37" ht="18" hidden="1" customHeight="1">
      <c r="A9" s="19" t="s">
        <v>29</v>
      </c>
      <c r="B9" s="19" t="s">
        <v>13</v>
      </c>
      <c r="C9" s="9" t="s">
        <v>30</v>
      </c>
      <c r="D9" s="30" t="s">
        <v>49</v>
      </c>
      <c r="E9" s="9" t="s">
        <v>68</v>
      </c>
      <c r="F9" s="9">
        <v>4000</v>
      </c>
      <c r="G9" s="9" t="s">
        <v>62</v>
      </c>
      <c r="H9" s="30" t="s">
        <v>16</v>
      </c>
      <c r="I9" s="56">
        <v>0</v>
      </c>
      <c r="J9" s="56">
        <v>0</v>
      </c>
      <c r="K9" s="56">
        <v>864</v>
      </c>
      <c r="L9" s="56">
        <v>1656</v>
      </c>
      <c r="M9" s="56">
        <v>1656</v>
      </c>
      <c r="N9" s="56">
        <v>0</v>
      </c>
      <c r="O9" s="56">
        <v>0</v>
      </c>
      <c r="P9" s="56">
        <v>0</v>
      </c>
      <c r="Q9" s="20">
        <f t="shared" si="0"/>
        <v>4176</v>
      </c>
      <c r="R9" s="21"/>
      <c r="S9" s="196">
        <v>42668</v>
      </c>
      <c r="T9" s="196">
        <f t="shared" si="1"/>
        <v>42671</v>
      </c>
      <c r="U9" s="196" t="s">
        <v>24</v>
      </c>
      <c r="V9" s="196">
        <f t="shared" si="2"/>
        <v>42693</v>
      </c>
      <c r="W9" s="21" t="s">
        <v>51</v>
      </c>
      <c r="X9" s="22">
        <v>0.39</v>
      </c>
      <c r="Y9" s="22">
        <v>0.03</v>
      </c>
      <c r="Z9" s="23">
        <v>0.41</v>
      </c>
      <c r="AA9" s="23">
        <v>0.96</v>
      </c>
      <c r="AB9" s="23">
        <f t="shared" si="3"/>
        <v>4008.96</v>
      </c>
      <c r="AC9" s="21" t="s">
        <v>25</v>
      </c>
      <c r="AD9" s="21" t="s">
        <v>26</v>
      </c>
      <c r="AE9" s="21"/>
      <c r="AF9" s="24" t="s">
        <v>27</v>
      </c>
      <c r="AG9" s="21" t="s">
        <v>58</v>
      </c>
      <c r="AH9" s="19" t="s">
        <v>57</v>
      </c>
      <c r="AI9" s="25"/>
      <c r="AJ9" s="25"/>
      <c r="AK9" s="8"/>
    </row>
    <row r="10" spans="1:37" ht="18" hidden="1" customHeight="1">
      <c r="A10" s="19" t="s">
        <v>29</v>
      </c>
      <c r="B10" s="19" t="s">
        <v>13</v>
      </c>
      <c r="C10" s="9" t="s">
        <v>30</v>
      </c>
      <c r="D10" s="30" t="s">
        <v>48</v>
      </c>
      <c r="E10" s="9" t="s">
        <v>67</v>
      </c>
      <c r="F10" s="9">
        <v>3000</v>
      </c>
      <c r="G10" s="9" t="s">
        <v>106</v>
      </c>
      <c r="H10" s="30" t="s">
        <v>17</v>
      </c>
      <c r="I10" s="56">
        <v>0</v>
      </c>
      <c r="J10" s="56">
        <v>0</v>
      </c>
      <c r="K10" s="56">
        <v>10008</v>
      </c>
      <c r="L10" s="56">
        <v>10008</v>
      </c>
      <c r="M10" s="56">
        <v>6696</v>
      </c>
      <c r="N10" s="56">
        <v>3384</v>
      </c>
      <c r="O10" s="56">
        <v>0</v>
      </c>
      <c r="P10" s="56">
        <v>0</v>
      </c>
      <c r="Q10" s="20">
        <f>SUM(I10:P10)</f>
        <v>30096</v>
      </c>
      <c r="R10" s="21"/>
      <c r="S10" s="196">
        <v>42695</v>
      </c>
      <c r="T10" s="196">
        <f t="shared" si="1"/>
        <v>42698</v>
      </c>
      <c r="U10" s="196" t="s">
        <v>24</v>
      </c>
      <c r="V10" s="196">
        <f>T10+22</f>
        <v>42720</v>
      </c>
      <c r="W10" s="21" t="s">
        <v>51</v>
      </c>
      <c r="X10" s="22">
        <v>0.56000000000000005</v>
      </c>
      <c r="Y10" s="22">
        <v>0.03</v>
      </c>
      <c r="Z10" s="23">
        <v>0.41</v>
      </c>
      <c r="AA10" s="23">
        <v>1.1100000000000001</v>
      </c>
      <c r="AB10" s="23">
        <f t="shared" si="3"/>
        <v>33406.560000000005</v>
      </c>
      <c r="AC10" s="21" t="s">
        <v>25</v>
      </c>
      <c r="AD10" s="21" t="s">
        <v>26</v>
      </c>
      <c r="AE10" s="21"/>
      <c r="AF10" s="24" t="s">
        <v>27</v>
      </c>
      <c r="AG10" s="21" t="s">
        <v>58</v>
      </c>
      <c r="AH10" s="19" t="s">
        <v>57</v>
      </c>
      <c r="AI10" s="25"/>
      <c r="AJ10" s="25"/>
      <c r="AK10" s="8"/>
    </row>
    <row r="11" spans="1:37" ht="18" hidden="1" customHeight="1">
      <c r="A11" s="19" t="s">
        <v>29</v>
      </c>
      <c r="B11" s="19" t="s">
        <v>13</v>
      </c>
      <c r="C11" s="9" t="s">
        <v>30</v>
      </c>
      <c r="D11" s="30" t="s">
        <v>48</v>
      </c>
      <c r="E11" s="9" t="s">
        <v>67</v>
      </c>
      <c r="F11" s="9">
        <v>3000</v>
      </c>
      <c r="G11" s="9" t="s">
        <v>106</v>
      </c>
      <c r="H11" s="30" t="s">
        <v>38</v>
      </c>
      <c r="I11" s="56">
        <v>0</v>
      </c>
      <c r="J11" s="56">
        <v>0</v>
      </c>
      <c r="K11" s="56">
        <v>4032</v>
      </c>
      <c r="L11" s="56">
        <v>4032</v>
      </c>
      <c r="M11" s="56">
        <v>2736</v>
      </c>
      <c r="N11" s="56">
        <v>1368</v>
      </c>
      <c r="O11" s="56">
        <v>0</v>
      </c>
      <c r="P11" s="56">
        <v>0</v>
      </c>
      <c r="Q11" s="20">
        <f t="shared" ref="Q11:Q17" si="4">SUM(I11:P11)</f>
        <v>12168</v>
      </c>
      <c r="R11" s="21"/>
      <c r="S11" s="196">
        <v>42695</v>
      </c>
      <c r="T11" s="196">
        <f t="shared" si="1"/>
        <v>42698</v>
      </c>
      <c r="U11" s="196" t="s">
        <v>24</v>
      </c>
      <c r="V11" s="196">
        <f t="shared" ref="V11:V18" si="5">T11+22</f>
        <v>42720</v>
      </c>
      <c r="W11" s="21" t="s">
        <v>51</v>
      </c>
      <c r="X11" s="22">
        <v>0.56000000000000005</v>
      </c>
      <c r="Y11" s="22">
        <v>0.03</v>
      </c>
      <c r="Z11" s="23">
        <v>0.41</v>
      </c>
      <c r="AA11" s="23">
        <v>1.1100000000000001</v>
      </c>
      <c r="AB11" s="23">
        <f t="shared" si="3"/>
        <v>13506.480000000001</v>
      </c>
      <c r="AC11" s="21" t="s">
        <v>25</v>
      </c>
      <c r="AD11" s="21" t="s">
        <v>26</v>
      </c>
      <c r="AE11" s="21"/>
      <c r="AF11" s="24" t="s">
        <v>80</v>
      </c>
      <c r="AG11" s="21" t="s">
        <v>58</v>
      </c>
      <c r="AH11" s="19" t="s">
        <v>57</v>
      </c>
      <c r="AI11" s="25"/>
      <c r="AJ11" s="25"/>
      <c r="AK11" s="8"/>
    </row>
    <row r="12" spans="1:37" ht="18" hidden="1" customHeight="1">
      <c r="A12" s="19" t="s">
        <v>29</v>
      </c>
      <c r="B12" s="19" t="s">
        <v>13</v>
      </c>
      <c r="C12" s="9" t="s">
        <v>30</v>
      </c>
      <c r="D12" s="30" t="s">
        <v>48</v>
      </c>
      <c r="E12" s="9" t="s">
        <v>67</v>
      </c>
      <c r="F12" s="9">
        <v>3000</v>
      </c>
      <c r="G12" s="9" t="s">
        <v>106</v>
      </c>
      <c r="H12" s="30" t="s">
        <v>15</v>
      </c>
      <c r="I12" s="56">
        <v>0</v>
      </c>
      <c r="J12" s="56">
        <v>0</v>
      </c>
      <c r="K12" s="56">
        <v>4032</v>
      </c>
      <c r="L12" s="56">
        <v>4032</v>
      </c>
      <c r="M12" s="56">
        <v>2736</v>
      </c>
      <c r="N12" s="56">
        <v>1368</v>
      </c>
      <c r="O12" s="56">
        <v>0</v>
      </c>
      <c r="P12" s="56">
        <v>0</v>
      </c>
      <c r="Q12" s="20">
        <f t="shared" si="4"/>
        <v>12168</v>
      </c>
      <c r="R12" s="21"/>
      <c r="S12" s="196">
        <v>42695</v>
      </c>
      <c r="T12" s="196">
        <f t="shared" si="1"/>
        <v>42698</v>
      </c>
      <c r="U12" s="196" t="s">
        <v>24</v>
      </c>
      <c r="V12" s="196">
        <f t="shared" si="5"/>
        <v>42720</v>
      </c>
      <c r="W12" s="21" t="s">
        <v>51</v>
      </c>
      <c r="X12" s="22">
        <v>0.56000000000000005</v>
      </c>
      <c r="Y12" s="22">
        <v>0.03</v>
      </c>
      <c r="Z12" s="23">
        <v>0.41</v>
      </c>
      <c r="AA12" s="23">
        <v>1.1100000000000001</v>
      </c>
      <c r="AB12" s="23">
        <f t="shared" si="3"/>
        <v>13506.480000000001</v>
      </c>
      <c r="AC12" s="21" t="s">
        <v>25</v>
      </c>
      <c r="AD12" s="21" t="s">
        <v>26</v>
      </c>
      <c r="AE12" s="21"/>
      <c r="AF12" s="24" t="s">
        <v>27</v>
      </c>
      <c r="AG12" s="21" t="s">
        <v>58</v>
      </c>
      <c r="AH12" s="19" t="s">
        <v>57</v>
      </c>
      <c r="AI12" s="25"/>
      <c r="AJ12" s="25"/>
      <c r="AK12" s="8"/>
    </row>
    <row r="13" spans="1:37" ht="18" hidden="1" customHeight="1">
      <c r="A13" s="19" t="s">
        <v>29</v>
      </c>
      <c r="B13" s="19" t="s">
        <v>13</v>
      </c>
      <c r="C13" s="9" t="s">
        <v>30</v>
      </c>
      <c r="D13" s="30" t="s">
        <v>48</v>
      </c>
      <c r="E13" s="9" t="s">
        <v>67</v>
      </c>
      <c r="F13" s="9">
        <v>3000</v>
      </c>
      <c r="G13" s="9" t="s">
        <v>106</v>
      </c>
      <c r="H13" s="30" t="s">
        <v>16</v>
      </c>
      <c r="I13" s="56">
        <v>0</v>
      </c>
      <c r="J13" s="56">
        <v>0</v>
      </c>
      <c r="K13" s="56">
        <v>2016</v>
      </c>
      <c r="L13" s="56">
        <v>2016</v>
      </c>
      <c r="M13" s="56">
        <v>1368</v>
      </c>
      <c r="N13" s="56">
        <v>720</v>
      </c>
      <c r="O13" s="56">
        <v>0</v>
      </c>
      <c r="P13" s="56">
        <v>0</v>
      </c>
      <c r="Q13" s="20">
        <f t="shared" si="4"/>
        <v>6120</v>
      </c>
      <c r="R13" s="21"/>
      <c r="S13" s="196">
        <v>42695</v>
      </c>
      <c r="T13" s="196">
        <f t="shared" si="1"/>
        <v>42698</v>
      </c>
      <c r="U13" s="196" t="s">
        <v>24</v>
      </c>
      <c r="V13" s="196">
        <f t="shared" si="5"/>
        <v>42720</v>
      </c>
      <c r="W13" s="21" t="s">
        <v>51</v>
      </c>
      <c r="X13" s="22">
        <v>0.56000000000000005</v>
      </c>
      <c r="Y13" s="22">
        <v>0.03</v>
      </c>
      <c r="Z13" s="23">
        <v>0.41</v>
      </c>
      <c r="AA13" s="23">
        <v>1.1100000000000001</v>
      </c>
      <c r="AB13" s="23">
        <f t="shared" si="3"/>
        <v>6793.2000000000007</v>
      </c>
      <c r="AC13" s="21" t="s">
        <v>25</v>
      </c>
      <c r="AD13" s="21" t="s">
        <v>26</v>
      </c>
      <c r="AE13" s="21"/>
      <c r="AF13" s="24" t="s">
        <v>27</v>
      </c>
      <c r="AG13" s="21" t="s">
        <v>58</v>
      </c>
      <c r="AH13" s="19" t="s">
        <v>57</v>
      </c>
      <c r="AI13" s="25"/>
      <c r="AJ13" s="25"/>
      <c r="AK13" s="8"/>
    </row>
    <row r="14" spans="1:37" ht="18" hidden="1" customHeight="1">
      <c r="A14" s="19" t="s">
        <v>29</v>
      </c>
      <c r="B14" s="19" t="s">
        <v>13</v>
      </c>
      <c r="C14" s="9" t="s">
        <v>30</v>
      </c>
      <c r="D14" s="30" t="s">
        <v>49</v>
      </c>
      <c r="E14" s="9" t="s">
        <v>68</v>
      </c>
      <c r="F14" s="9">
        <v>4000</v>
      </c>
      <c r="G14" s="9" t="s">
        <v>106</v>
      </c>
      <c r="H14" s="30" t="s">
        <v>17</v>
      </c>
      <c r="I14" s="56">
        <v>0</v>
      </c>
      <c r="J14" s="56">
        <v>0</v>
      </c>
      <c r="K14" s="56">
        <v>4032</v>
      </c>
      <c r="L14" s="56">
        <v>8064</v>
      </c>
      <c r="M14" s="56">
        <v>8064</v>
      </c>
      <c r="N14" s="56">
        <v>0</v>
      </c>
      <c r="O14" s="56">
        <v>0</v>
      </c>
      <c r="P14" s="56">
        <v>0</v>
      </c>
      <c r="Q14" s="20">
        <f t="shared" si="4"/>
        <v>20160</v>
      </c>
      <c r="R14" s="21"/>
      <c r="S14" s="196">
        <v>42695</v>
      </c>
      <c r="T14" s="196">
        <f t="shared" si="1"/>
        <v>42698</v>
      </c>
      <c r="U14" s="196" t="s">
        <v>24</v>
      </c>
      <c r="V14" s="196">
        <f t="shared" si="5"/>
        <v>42720</v>
      </c>
      <c r="W14" s="21" t="s">
        <v>51</v>
      </c>
      <c r="X14" s="22">
        <v>0.39</v>
      </c>
      <c r="Y14" s="22">
        <v>0.03</v>
      </c>
      <c r="Z14" s="23">
        <v>0.41</v>
      </c>
      <c r="AA14" s="23">
        <v>0.96</v>
      </c>
      <c r="AB14" s="23">
        <f t="shared" si="3"/>
        <v>19353.599999999999</v>
      </c>
      <c r="AC14" s="21" t="s">
        <v>25</v>
      </c>
      <c r="AD14" s="21" t="s">
        <v>26</v>
      </c>
      <c r="AE14" s="21"/>
      <c r="AF14" s="24" t="s">
        <v>27</v>
      </c>
      <c r="AG14" s="21" t="s">
        <v>58</v>
      </c>
      <c r="AH14" s="19" t="s">
        <v>57</v>
      </c>
      <c r="AI14" s="25"/>
      <c r="AJ14" s="25"/>
      <c r="AK14" s="8"/>
    </row>
    <row r="15" spans="1:37" ht="18" hidden="1" customHeight="1">
      <c r="A15" s="19" t="s">
        <v>29</v>
      </c>
      <c r="B15" s="19" t="s">
        <v>13</v>
      </c>
      <c r="C15" s="9" t="s">
        <v>30</v>
      </c>
      <c r="D15" s="30" t="s">
        <v>49</v>
      </c>
      <c r="E15" s="9" t="s">
        <v>68</v>
      </c>
      <c r="F15" s="9">
        <v>4000</v>
      </c>
      <c r="G15" s="9" t="s">
        <v>106</v>
      </c>
      <c r="H15" s="30" t="s">
        <v>38</v>
      </c>
      <c r="I15" s="56">
        <v>0</v>
      </c>
      <c r="J15" s="56">
        <v>0</v>
      </c>
      <c r="K15" s="56">
        <v>1656</v>
      </c>
      <c r="L15" s="56">
        <v>3240</v>
      </c>
      <c r="M15" s="56">
        <v>3240</v>
      </c>
      <c r="N15" s="56">
        <v>0</v>
      </c>
      <c r="O15" s="56">
        <v>0</v>
      </c>
      <c r="P15" s="56">
        <v>0</v>
      </c>
      <c r="Q15" s="20">
        <f t="shared" si="4"/>
        <v>8136</v>
      </c>
      <c r="R15" s="21"/>
      <c r="S15" s="196">
        <v>42695</v>
      </c>
      <c r="T15" s="196">
        <f t="shared" si="1"/>
        <v>42698</v>
      </c>
      <c r="U15" s="196" t="s">
        <v>24</v>
      </c>
      <c r="V15" s="196">
        <f t="shared" si="5"/>
        <v>42720</v>
      </c>
      <c r="W15" s="21" t="s">
        <v>51</v>
      </c>
      <c r="X15" s="22">
        <v>0.39</v>
      </c>
      <c r="Y15" s="22">
        <v>0.03</v>
      </c>
      <c r="Z15" s="23">
        <v>0.41</v>
      </c>
      <c r="AA15" s="23">
        <v>0.96</v>
      </c>
      <c r="AB15" s="23">
        <f t="shared" si="3"/>
        <v>7810.5599999999995</v>
      </c>
      <c r="AC15" s="21" t="s">
        <v>25</v>
      </c>
      <c r="AD15" s="21" t="s">
        <v>26</v>
      </c>
      <c r="AE15" s="21"/>
      <c r="AF15" s="24" t="s">
        <v>80</v>
      </c>
      <c r="AG15" s="21" t="s">
        <v>58</v>
      </c>
      <c r="AH15" s="19" t="s">
        <v>57</v>
      </c>
      <c r="AI15" s="25"/>
      <c r="AJ15" s="25"/>
      <c r="AK15" s="8"/>
    </row>
    <row r="16" spans="1:37" ht="18" hidden="1" customHeight="1">
      <c r="A16" s="19" t="s">
        <v>29</v>
      </c>
      <c r="B16" s="19" t="s">
        <v>13</v>
      </c>
      <c r="C16" s="9" t="s">
        <v>30</v>
      </c>
      <c r="D16" s="30" t="s">
        <v>49</v>
      </c>
      <c r="E16" s="9" t="s">
        <v>68</v>
      </c>
      <c r="F16" s="9">
        <v>4000</v>
      </c>
      <c r="G16" s="9" t="s">
        <v>106</v>
      </c>
      <c r="H16" s="30" t="s">
        <v>15</v>
      </c>
      <c r="I16" s="56">
        <v>0</v>
      </c>
      <c r="J16" s="56">
        <v>0</v>
      </c>
      <c r="K16" s="56">
        <v>1656</v>
      </c>
      <c r="L16" s="56">
        <v>3240</v>
      </c>
      <c r="M16" s="56">
        <v>3240</v>
      </c>
      <c r="N16" s="56">
        <v>0</v>
      </c>
      <c r="O16" s="56">
        <v>0</v>
      </c>
      <c r="P16" s="56">
        <v>0</v>
      </c>
      <c r="Q16" s="20">
        <f t="shared" si="4"/>
        <v>8136</v>
      </c>
      <c r="R16" s="21"/>
      <c r="S16" s="196">
        <v>42695</v>
      </c>
      <c r="T16" s="196">
        <f t="shared" si="1"/>
        <v>42698</v>
      </c>
      <c r="U16" s="196" t="s">
        <v>24</v>
      </c>
      <c r="V16" s="196">
        <f t="shared" si="5"/>
        <v>42720</v>
      </c>
      <c r="W16" s="21" t="s">
        <v>51</v>
      </c>
      <c r="X16" s="22">
        <v>0.39</v>
      </c>
      <c r="Y16" s="22">
        <v>0.03</v>
      </c>
      <c r="Z16" s="23">
        <v>0.41</v>
      </c>
      <c r="AA16" s="23">
        <v>0.96</v>
      </c>
      <c r="AB16" s="23">
        <f t="shared" si="3"/>
        <v>7810.5599999999995</v>
      </c>
      <c r="AC16" s="21" t="s">
        <v>25</v>
      </c>
      <c r="AD16" s="21" t="s">
        <v>26</v>
      </c>
      <c r="AE16" s="21"/>
      <c r="AF16" s="24" t="s">
        <v>27</v>
      </c>
      <c r="AG16" s="21" t="s">
        <v>58</v>
      </c>
      <c r="AH16" s="19" t="s">
        <v>57</v>
      </c>
      <c r="AI16" s="25"/>
      <c r="AJ16" s="25"/>
      <c r="AK16" s="8"/>
    </row>
    <row r="17" spans="1:37" ht="18" hidden="1" customHeight="1">
      <c r="A17" s="19" t="s">
        <v>29</v>
      </c>
      <c r="B17" s="19" t="s">
        <v>13</v>
      </c>
      <c r="C17" s="9" t="s">
        <v>30</v>
      </c>
      <c r="D17" s="30" t="s">
        <v>49</v>
      </c>
      <c r="E17" s="9" t="s">
        <v>68</v>
      </c>
      <c r="F17" s="9">
        <v>4000</v>
      </c>
      <c r="G17" s="9" t="s">
        <v>106</v>
      </c>
      <c r="H17" s="30" t="s">
        <v>16</v>
      </c>
      <c r="I17" s="56">
        <v>0</v>
      </c>
      <c r="J17" s="56">
        <v>0</v>
      </c>
      <c r="K17" s="56">
        <v>864</v>
      </c>
      <c r="L17" s="56">
        <v>1656</v>
      </c>
      <c r="M17" s="56">
        <v>1656</v>
      </c>
      <c r="N17" s="56">
        <v>0</v>
      </c>
      <c r="O17" s="56">
        <v>0</v>
      </c>
      <c r="P17" s="56">
        <v>0</v>
      </c>
      <c r="Q17" s="20">
        <f t="shared" si="4"/>
        <v>4176</v>
      </c>
      <c r="R17" s="21"/>
      <c r="S17" s="196">
        <v>42695</v>
      </c>
      <c r="T17" s="196">
        <f t="shared" si="1"/>
        <v>42698</v>
      </c>
      <c r="U17" s="196" t="s">
        <v>24</v>
      </c>
      <c r="V17" s="196">
        <f t="shared" si="5"/>
        <v>42720</v>
      </c>
      <c r="W17" s="21" t="s">
        <v>51</v>
      </c>
      <c r="X17" s="22">
        <v>0.39</v>
      </c>
      <c r="Y17" s="22">
        <v>0.03</v>
      </c>
      <c r="Z17" s="23">
        <v>0.41</v>
      </c>
      <c r="AA17" s="23">
        <v>0.96</v>
      </c>
      <c r="AB17" s="23">
        <f t="shared" si="3"/>
        <v>4008.96</v>
      </c>
      <c r="AC17" s="21" t="s">
        <v>25</v>
      </c>
      <c r="AD17" s="21" t="s">
        <v>26</v>
      </c>
      <c r="AE17" s="21"/>
      <c r="AF17" s="24" t="s">
        <v>27</v>
      </c>
      <c r="AG17" s="21" t="s">
        <v>58</v>
      </c>
      <c r="AH17" s="19" t="s">
        <v>57</v>
      </c>
      <c r="AI17" s="25"/>
      <c r="AJ17" s="25"/>
      <c r="AK17" s="8"/>
    </row>
    <row r="18" spans="1:37" ht="18" hidden="1" customHeight="1">
      <c r="A18" s="19" t="s">
        <v>29</v>
      </c>
      <c r="B18" s="19" t="s">
        <v>13</v>
      </c>
      <c r="C18" s="9" t="s">
        <v>30</v>
      </c>
      <c r="D18" s="30" t="s">
        <v>48</v>
      </c>
      <c r="E18" s="9" t="s">
        <v>67</v>
      </c>
      <c r="F18" s="9">
        <v>3000</v>
      </c>
      <c r="G18" s="9" t="s">
        <v>107</v>
      </c>
      <c r="H18" s="30" t="s">
        <v>17</v>
      </c>
      <c r="I18" s="56">
        <v>0</v>
      </c>
      <c r="J18" s="56">
        <v>0</v>
      </c>
      <c r="K18" s="56">
        <v>10008</v>
      </c>
      <c r="L18" s="56">
        <v>10008</v>
      </c>
      <c r="M18" s="56">
        <v>6696</v>
      </c>
      <c r="N18" s="56">
        <v>3384</v>
      </c>
      <c r="O18" s="56">
        <v>0</v>
      </c>
      <c r="P18" s="56">
        <v>0</v>
      </c>
      <c r="Q18" s="20">
        <f>SUM(I18:P18)</f>
        <v>30096</v>
      </c>
      <c r="R18" s="21"/>
      <c r="S18" s="196">
        <v>42724</v>
      </c>
      <c r="T18" s="196">
        <f t="shared" si="1"/>
        <v>42727</v>
      </c>
      <c r="U18" s="196" t="s">
        <v>24</v>
      </c>
      <c r="V18" s="196">
        <f t="shared" si="5"/>
        <v>42749</v>
      </c>
      <c r="W18" s="21" t="s">
        <v>51</v>
      </c>
      <c r="X18" s="22">
        <v>0.56000000000000005</v>
      </c>
      <c r="Y18" s="22">
        <v>0.03</v>
      </c>
      <c r="Z18" s="23">
        <v>0.41</v>
      </c>
      <c r="AA18" s="23">
        <v>1.1100000000000001</v>
      </c>
      <c r="AB18" s="23">
        <f t="shared" si="3"/>
        <v>33406.560000000005</v>
      </c>
      <c r="AC18" s="21" t="s">
        <v>25</v>
      </c>
      <c r="AD18" s="21" t="s">
        <v>26</v>
      </c>
      <c r="AE18" s="21"/>
      <c r="AF18" s="24" t="s">
        <v>27</v>
      </c>
      <c r="AG18" s="21" t="s">
        <v>58</v>
      </c>
      <c r="AH18" s="19" t="s">
        <v>57</v>
      </c>
      <c r="AI18" s="25"/>
      <c r="AJ18" s="25"/>
      <c r="AK18" s="8"/>
    </row>
    <row r="19" spans="1:37" ht="18" hidden="1" customHeight="1">
      <c r="A19" s="19" t="s">
        <v>29</v>
      </c>
      <c r="B19" s="19" t="s">
        <v>13</v>
      </c>
      <c r="C19" s="9" t="s">
        <v>30</v>
      </c>
      <c r="D19" s="30" t="s">
        <v>48</v>
      </c>
      <c r="E19" s="9" t="s">
        <v>67</v>
      </c>
      <c r="F19" s="9">
        <v>3000</v>
      </c>
      <c r="G19" s="9" t="s">
        <v>107</v>
      </c>
      <c r="H19" s="30" t="s">
        <v>38</v>
      </c>
      <c r="I19" s="56">
        <v>0</v>
      </c>
      <c r="J19" s="56">
        <v>0</v>
      </c>
      <c r="K19" s="56">
        <v>4032</v>
      </c>
      <c r="L19" s="56">
        <v>4032</v>
      </c>
      <c r="M19" s="56">
        <v>2736</v>
      </c>
      <c r="N19" s="56">
        <v>1368</v>
      </c>
      <c r="O19" s="56">
        <v>0</v>
      </c>
      <c r="P19" s="56">
        <v>0</v>
      </c>
      <c r="Q19" s="20">
        <f t="shared" ref="Q19:Q36" si="6">SUM(I19:P19)</f>
        <v>12168</v>
      </c>
      <c r="R19" s="21"/>
      <c r="S19" s="196">
        <v>42724</v>
      </c>
      <c r="T19" s="196">
        <f t="shared" si="1"/>
        <v>42727</v>
      </c>
      <c r="U19" s="196" t="s">
        <v>24</v>
      </c>
      <c r="V19" s="196">
        <f t="shared" ref="V19:V29" si="7">T19+22</f>
        <v>42749</v>
      </c>
      <c r="W19" s="21" t="s">
        <v>51</v>
      </c>
      <c r="X19" s="22">
        <v>0.56000000000000005</v>
      </c>
      <c r="Y19" s="22">
        <v>0.03</v>
      </c>
      <c r="Z19" s="23">
        <v>0.41</v>
      </c>
      <c r="AA19" s="23">
        <v>1.1100000000000001</v>
      </c>
      <c r="AB19" s="23">
        <f t="shared" si="3"/>
        <v>13506.480000000001</v>
      </c>
      <c r="AC19" s="21" t="s">
        <v>25</v>
      </c>
      <c r="AD19" s="21" t="s">
        <v>26</v>
      </c>
      <c r="AE19" s="21"/>
      <c r="AF19" s="24" t="s">
        <v>80</v>
      </c>
      <c r="AG19" s="21" t="s">
        <v>58</v>
      </c>
      <c r="AH19" s="19" t="s">
        <v>57</v>
      </c>
      <c r="AI19" s="25"/>
      <c r="AJ19" s="25"/>
      <c r="AK19" s="8"/>
    </row>
    <row r="20" spans="1:37" ht="18" hidden="1" customHeight="1">
      <c r="A20" s="19" t="s">
        <v>29</v>
      </c>
      <c r="B20" s="19" t="s">
        <v>13</v>
      </c>
      <c r="C20" s="9" t="s">
        <v>30</v>
      </c>
      <c r="D20" s="30" t="s">
        <v>48</v>
      </c>
      <c r="E20" s="9" t="s">
        <v>67</v>
      </c>
      <c r="F20" s="9">
        <v>3000</v>
      </c>
      <c r="G20" s="9" t="s">
        <v>107</v>
      </c>
      <c r="H20" s="30" t="s">
        <v>15</v>
      </c>
      <c r="I20" s="56">
        <v>0</v>
      </c>
      <c r="J20" s="56">
        <v>0</v>
      </c>
      <c r="K20" s="56">
        <v>4032</v>
      </c>
      <c r="L20" s="56">
        <v>4032</v>
      </c>
      <c r="M20" s="56">
        <v>2736</v>
      </c>
      <c r="N20" s="56">
        <v>1368</v>
      </c>
      <c r="O20" s="56">
        <v>0</v>
      </c>
      <c r="P20" s="56">
        <v>0</v>
      </c>
      <c r="Q20" s="20">
        <f t="shared" si="6"/>
        <v>12168</v>
      </c>
      <c r="R20" s="21"/>
      <c r="S20" s="196">
        <v>42724</v>
      </c>
      <c r="T20" s="196">
        <f t="shared" si="1"/>
        <v>42727</v>
      </c>
      <c r="U20" s="196" t="s">
        <v>24</v>
      </c>
      <c r="V20" s="196">
        <f t="shared" si="7"/>
        <v>42749</v>
      </c>
      <c r="W20" s="21" t="s">
        <v>51</v>
      </c>
      <c r="X20" s="22">
        <v>0.56000000000000005</v>
      </c>
      <c r="Y20" s="22">
        <v>0.03</v>
      </c>
      <c r="Z20" s="23">
        <v>0.41</v>
      </c>
      <c r="AA20" s="23">
        <v>1.1100000000000001</v>
      </c>
      <c r="AB20" s="23">
        <f t="shared" si="3"/>
        <v>13506.480000000001</v>
      </c>
      <c r="AC20" s="21" t="s">
        <v>25</v>
      </c>
      <c r="AD20" s="21" t="s">
        <v>26</v>
      </c>
      <c r="AE20" s="21"/>
      <c r="AF20" s="24" t="s">
        <v>27</v>
      </c>
      <c r="AG20" s="21" t="s">
        <v>58</v>
      </c>
      <c r="AH20" s="19" t="s">
        <v>57</v>
      </c>
      <c r="AI20" s="25"/>
      <c r="AJ20" s="25"/>
      <c r="AK20" s="8"/>
    </row>
    <row r="21" spans="1:37" ht="18" hidden="1" customHeight="1">
      <c r="A21" s="19" t="s">
        <v>29</v>
      </c>
      <c r="B21" s="19" t="s">
        <v>13</v>
      </c>
      <c r="C21" s="9" t="s">
        <v>30</v>
      </c>
      <c r="D21" s="30" t="s">
        <v>48</v>
      </c>
      <c r="E21" s="9" t="s">
        <v>67</v>
      </c>
      <c r="F21" s="9">
        <v>3000</v>
      </c>
      <c r="G21" s="9" t="s">
        <v>107</v>
      </c>
      <c r="H21" s="30" t="s">
        <v>16</v>
      </c>
      <c r="I21" s="56">
        <v>0</v>
      </c>
      <c r="J21" s="56">
        <v>0</v>
      </c>
      <c r="K21" s="56">
        <v>2016</v>
      </c>
      <c r="L21" s="56">
        <v>2016</v>
      </c>
      <c r="M21" s="56">
        <v>1368</v>
      </c>
      <c r="N21" s="56">
        <v>720</v>
      </c>
      <c r="O21" s="56">
        <v>0</v>
      </c>
      <c r="P21" s="56">
        <v>0</v>
      </c>
      <c r="Q21" s="20">
        <f t="shared" si="6"/>
        <v>6120</v>
      </c>
      <c r="R21" s="21"/>
      <c r="S21" s="196">
        <v>42724</v>
      </c>
      <c r="T21" s="196">
        <f t="shared" si="1"/>
        <v>42727</v>
      </c>
      <c r="U21" s="196" t="s">
        <v>24</v>
      </c>
      <c r="V21" s="196">
        <f t="shared" si="7"/>
        <v>42749</v>
      </c>
      <c r="W21" s="21" t="s">
        <v>51</v>
      </c>
      <c r="X21" s="22">
        <v>0.56000000000000005</v>
      </c>
      <c r="Y21" s="22">
        <v>0.03</v>
      </c>
      <c r="Z21" s="23">
        <v>0.41</v>
      </c>
      <c r="AA21" s="23">
        <v>1.1100000000000001</v>
      </c>
      <c r="AB21" s="23">
        <f t="shared" si="3"/>
        <v>6793.2000000000007</v>
      </c>
      <c r="AC21" s="21" t="s">
        <v>25</v>
      </c>
      <c r="AD21" s="21" t="s">
        <v>26</v>
      </c>
      <c r="AE21" s="21"/>
      <c r="AF21" s="24" t="s">
        <v>27</v>
      </c>
      <c r="AG21" s="21" t="s">
        <v>58</v>
      </c>
      <c r="AH21" s="19" t="s">
        <v>57</v>
      </c>
      <c r="AI21" s="25"/>
      <c r="AJ21" s="25"/>
      <c r="AK21" s="8"/>
    </row>
    <row r="22" spans="1:37" ht="18" hidden="1" customHeight="1">
      <c r="A22" s="19" t="s">
        <v>29</v>
      </c>
      <c r="B22" s="19" t="s">
        <v>13</v>
      </c>
      <c r="C22" s="9" t="s">
        <v>30</v>
      </c>
      <c r="D22" s="30" t="s">
        <v>49</v>
      </c>
      <c r="E22" s="9" t="s">
        <v>68</v>
      </c>
      <c r="F22" s="9">
        <v>4000</v>
      </c>
      <c r="G22" s="9" t="s">
        <v>107</v>
      </c>
      <c r="H22" s="30" t="s">
        <v>17</v>
      </c>
      <c r="I22" s="56">
        <v>0</v>
      </c>
      <c r="J22" s="56">
        <v>0</v>
      </c>
      <c r="K22" s="56">
        <v>4032</v>
      </c>
      <c r="L22" s="56">
        <v>8064</v>
      </c>
      <c r="M22" s="56">
        <v>8064</v>
      </c>
      <c r="N22" s="56">
        <v>0</v>
      </c>
      <c r="O22" s="56">
        <v>0</v>
      </c>
      <c r="P22" s="56">
        <v>0</v>
      </c>
      <c r="Q22" s="20">
        <f t="shared" si="6"/>
        <v>20160</v>
      </c>
      <c r="R22" s="21"/>
      <c r="S22" s="196">
        <v>42724</v>
      </c>
      <c r="T22" s="196">
        <f t="shared" si="1"/>
        <v>42727</v>
      </c>
      <c r="U22" s="196" t="s">
        <v>24</v>
      </c>
      <c r="V22" s="196">
        <f t="shared" si="7"/>
        <v>42749</v>
      </c>
      <c r="W22" s="21" t="s">
        <v>51</v>
      </c>
      <c r="X22" s="22">
        <v>0.39</v>
      </c>
      <c r="Y22" s="22">
        <v>0.03</v>
      </c>
      <c r="Z22" s="23">
        <v>0.41</v>
      </c>
      <c r="AA22" s="23">
        <v>0.96</v>
      </c>
      <c r="AB22" s="23">
        <f t="shared" si="3"/>
        <v>19353.599999999999</v>
      </c>
      <c r="AC22" s="21" t="s">
        <v>25</v>
      </c>
      <c r="AD22" s="21" t="s">
        <v>26</v>
      </c>
      <c r="AE22" s="21"/>
      <c r="AF22" s="24" t="s">
        <v>27</v>
      </c>
      <c r="AG22" s="21" t="s">
        <v>58</v>
      </c>
      <c r="AH22" s="19" t="s">
        <v>57</v>
      </c>
      <c r="AI22" s="25"/>
      <c r="AJ22" s="25"/>
      <c r="AK22" s="8"/>
    </row>
    <row r="23" spans="1:37" ht="18" hidden="1" customHeight="1">
      <c r="A23" s="19" t="s">
        <v>29</v>
      </c>
      <c r="B23" s="19" t="s">
        <v>13</v>
      </c>
      <c r="C23" s="9" t="s">
        <v>30</v>
      </c>
      <c r="D23" s="30" t="s">
        <v>49</v>
      </c>
      <c r="E23" s="9" t="s">
        <v>68</v>
      </c>
      <c r="F23" s="9">
        <v>4000</v>
      </c>
      <c r="G23" s="9" t="s">
        <v>107</v>
      </c>
      <c r="H23" s="30" t="s">
        <v>38</v>
      </c>
      <c r="I23" s="56">
        <v>0</v>
      </c>
      <c r="J23" s="56">
        <v>0</v>
      </c>
      <c r="K23" s="56">
        <v>1656</v>
      </c>
      <c r="L23" s="56">
        <v>3240</v>
      </c>
      <c r="M23" s="56">
        <v>3240</v>
      </c>
      <c r="N23" s="56">
        <v>0</v>
      </c>
      <c r="O23" s="56">
        <v>0</v>
      </c>
      <c r="P23" s="56">
        <v>0</v>
      </c>
      <c r="Q23" s="20">
        <f t="shared" si="6"/>
        <v>8136</v>
      </c>
      <c r="R23" s="21"/>
      <c r="S23" s="196">
        <v>42724</v>
      </c>
      <c r="T23" s="196">
        <f t="shared" si="1"/>
        <v>42727</v>
      </c>
      <c r="U23" s="196" t="s">
        <v>24</v>
      </c>
      <c r="V23" s="196">
        <f t="shared" si="7"/>
        <v>42749</v>
      </c>
      <c r="W23" s="21" t="s">
        <v>51</v>
      </c>
      <c r="X23" s="22">
        <v>0.39</v>
      </c>
      <c r="Y23" s="22">
        <v>0.03</v>
      </c>
      <c r="Z23" s="23">
        <v>0.41</v>
      </c>
      <c r="AA23" s="23">
        <v>0.96</v>
      </c>
      <c r="AB23" s="23">
        <f t="shared" si="3"/>
        <v>7810.5599999999995</v>
      </c>
      <c r="AC23" s="21" t="s">
        <v>25</v>
      </c>
      <c r="AD23" s="21" t="s">
        <v>26</v>
      </c>
      <c r="AE23" s="21"/>
      <c r="AF23" s="24" t="s">
        <v>80</v>
      </c>
      <c r="AG23" s="21" t="s">
        <v>58</v>
      </c>
      <c r="AH23" s="19" t="s">
        <v>57</v>
      </c>
      <c r="AI23" s="25"/>
      <c r="AJ23" s="25"/>
      <c r="AK23" s="8"/>
    </row>
    <row r="24" spans="1:37" ht="18" hidden="1" customHeight="1">
      <c r="A24" s="19" t="s">
        <v>29</v>
      </c>
      <c r="B24" s="19" t="s">
        <v>13</v>
      </c>
      <c r="C24" s="9" t="s">
        <v>30</v>
      </c>
      <c r="D24" s="30" t="s">
        <v>49</v>
      </c>
      <c r="E24" s="9" t="s">
        <v>68</v>
      </c>
      <c r="F24" s="9">
        <v>4000</v>
      </c>
      <c r="G24" s="9" t="s">
        <v>107</v>
      </c>
      <c r="H24" s="30" t="s">
        <v>15</v>
      </c>
      <c r="I24" s="56">
        <v>0</v>
      </c>
      <c r="J24" s="56">
        <v>0</v>
      </c>
      <c r="K24" s="56">
        <v>1656</v>
      </c>
      <c r="L24" s="56">
        <v>3240</v>
      </c>
      <c r="M24" s="56">
        <v>3240</v>
      </c>
      <c r="N24" s="56">
        <v>0</v>
      </c>
      <c r="O24" s="56">
        <v>0</v>
      </c>
      <c r="P24" s="56">
        <v>0</v>
      </c>
      <c r="Q24" s="20">
        <f t="shared" si="6"/>
        <v>8136</v>
      </c>
      <c r="R24" s="21"/>
      <c r="S24" s="196">
        <v>42724</v>
      </c>
      <c r="T24" s="196">
        <f t="shared" si="1"/>
        <v>42727</v>
      </c>
      <c r="U24" s="196" t="s">
        <v>24</v>
      </c>
      <c r="V24" s="196">
        <f t="shared" si="7"/>
        <v>42749</v>
      </c>
      <c r="W24" s="21" t="s">
        <v>51</v>
      </c>
      <c r="X24" s="22">
        <v>0.39</v>
      </c>
      <c r="Y24" s="22">
        <v>0.03</v>
      </c>
      <c r="Z24" s="23">
        <v>0.41</v>
      </c>
      <c r="AA24" s="23">
        <v>0.96</v>
      </c>
      <c r="AB24" s="23">
        <f t="shared" si="3"/>
        <v>7810.5599999999995</v>
      </c>
      <c r="AC24" s="21" t="s">
        <v>25</v>
      </c>
      <c r="AD24" s="21" t="s">
        <v>26</v>
      </c>
      <c r="AE24" s="21"/>
      <c r="AF24" s="24" t="s">
        <v>27</v>
      </c>
      <c r="AG24" s="21" t="s">
        <v>58</v>
      </c>
      <c r="AH24" s="19" t="s">
        <v>57</v>
      </c>
      <c r="AI24" s="25"/>
      <c r="AJ24" s="25"/>
      <c r="AK24" s="8"/>
    </row>
    <row r="25" spans="1:37" ht="18" hidden="1" customHeight="1">
      <c r="A25" s="76" t="s">
        <v>29</v>
      </c>
      <c r="B25" s="76" t="s">
        <v>13</v>
      </c>
      <c r="C25" s="77" t="s">
        <v>30</v>
      </c>
      <c r="D25" s="78" t="s">
        <v>49</v>
      </c>
      <c r="E25" s="77" t="s">
        <v>68</v>
      </c>
      <c r="F25" s="77">
        <v>4000</v>
      </c>
      <c r="G25" s="77" t="s">
        <v>107</v>
      </c>
      <c r="H25" s="78" t="s">
        <v>16</v>
      </c>
      <c r="I25" s="79">
        <v>0</v>
      </c>
      <c r="J25" s="79">
        <v>0</v>
      </c>
      <c r="K25" s="79">
        <v>864</v>
      </c>
      <c r="L25" s="79">
        <v>1656</v>
      </c>
      <c r="M25" s="79">
        <v>1656</v>
      </c>
      <c r="N25" s="79">
        <v>0</v>
      </c>
      <c r="O25" s="79">
        <v>0</v>
      </c>
      <c r="P25" s="79">
        <v>0</v>
      </c>
      <c r="Q25" s="80">
        <f t="shared" si="6"/>
        <v>4176</v>
      </c>
      <c r="R25" s="81"/>
      <c r="S25" s="200">
        <v>42724</v>
      </c>
      <c r="T25" s="200">
        <f t="shared" si="1"/>
        <v>42727</v>
      </c>
      <c r="U25" s="200" t="s">
        <v>24</v>
      </c>
      <c r="V25" s="200">
        <f t="shared" si="7"/>
        <v>42749</v>
      </c>
      <c r="W25" s="81" t="s">
        <v>51</v>
      </c>
      <c r="X25" s="83">
        <v>0.39</v>
      </c>
      <c r="Y25" s="83">
        <v>0.03</v>
      </c>
      <c r="Z25" s="84">
        <v>0.41</v>
      </c>
      <c r="AA25" s="84">
        <v>0.96</v>
      </c>
      <c r="AB25" s="23">
        <f t="shared" si="3"/>
        <v>4008.96</v>
      </c>
      <c r="AC25" s="81" t="s">
        <v>25</v>
      </c>
      <c r="AD25" s="81" t="s">
        <v>26</v>
      </c>
      <c r="AE25" s="81"/>
      <c r="AF25" s="85" t="s">
        <v>27</v>
      </c>
      <c r="AG25" s="81" t="s">
        <v>58</v>
      </c>
      <c r="AH25" s="76" t="s">
        <v>57</v>
      </c>
      <c r="AI25" s="86"/>
      <c r="AJ25" s="86"/>
      <c r="AK25" s="8"/>
    </row>
    <row r="26" spans="1:37" ht="18" hidden="1" customHeight="1">
      <c r="A26" s="76" t="s">
        <v>29</v>
      </c>
      <c r="B26" s="76" t="s">
        <v>13</v>
      </c>
      <c r="C26" s="77" t="s">
        <v>30</v>
      </c>
      <c r="D26" s="30" t="s">
        <v>48</v>
      </c>
      <c r="E26" s="9" t="s">
        <v>67</v>
      </c>
      <c r="F26" s="77">
        <v>3000</v>
      </c>
      <c r="G26" s="77" t="s">
        <v>184</v>
      </c>
      <c r="H26" s="78" t="s">
        <v>17</v>
      </c>
      <c r="I26" s="79">
        <v>0</v>
      </c>
      <c r="J26" s="79">
        <v>0</v>
      </c>
      <c r="K26" s="79">
        <v>20016</v>
      </c>
      <c r="L26" s="79">
        <v>20016</v>
      </c>
      <c r="M26" s="79">
        <v>13392</v>
      </c>
      <c r="N26" s="79">
        <v>6696</v>
      </c>
      <c r="O26" s="79">
        <v>0</v>
      </c>
      <c r="P26" s="79">
        <v>0</v>
      </c>
      <c r="Q26" s="80">
        <f t="shared" si="6"/>
        <v>60120</v>
      </c>
      <c r="R26" s="81"/>
      <c r="S26" s="196">
        <v>42724</v>
      </c>
      <c r="T26" s="196">
        <f>S26+3</f>
        <v>42727</v>
      </c>
      <c r="U26" s="196" t="s">
        <v>24</v>
      </c>
      <c r="V26" s="196">
        <f>T26+22</f>
        <v>42749</v>
      </c>
      <c r="W26" s="21" t="s">
        <v>51</v>
      </c>
      <c r="X26" s="22">
        <v>0.56000000000000005</v>
      </c>
      <c r="Y26" s="22">
        <v>0.03</v>
      </c>
      <c r="Z26" s="23">
        <v>0.41</v>
      </c>
      <c r="AA26" s="23">
        <v>1.1100000000000001</v>
      </c>
      <c r="AB26" s="23">
        <f t="shared" si="3"/>
        <v>66733.200000000012</v>
      </c>
      <c r="AC26" s="21" t="s">
        <v>25</v>
      </c>
      <c r="AD26" s="21" t="s">
        <v>26</v>
      </c>
      <c r="AE26" s="81"/>
      <c r="AF26" s="85"/>
      <c r="AG26" s="81"/>
      <c r="AH26" s="76"/>
      <c r="AI26" s="86"/>
      <c r="AJ26" s="86"/>
      <c r="AK26" s="8"/>
    </row>
    <row r="27" spans="1:37" ht="18" hidden="1" customHeight="1" thickBot="1">
      <c r="A27" s="76" t="s">
        <v>29</v>
      </c>
      <c r="B27" s="76" t="s">
        <v>13</v>
      </c>
      <c r="C27" s="77" t="s">
        <v>30</v>
      </c>
      <c r="D27" s="30" t="s">
        <v>49</v>
      </c>
      <c r="E27" s="77" t="s">
        <v>68</v>
      </c>
      <c r="F27" s="77">
        <v>4000</v>
      </c>
      <c r="G27" s="77" t="s">
        <v>184</v>
      </c>
      <c r="H27" s="78" t="s">
        <v>17</v>
      </c>
      <c r="I27" s="79">
        <v>0</v>
      </c>
      <c r="J27" s="79">
        <v>0</v>
      </c>
      <c r="K27" s="79">
        <v>8064</v>
      </c>
      <c r="L27" s="79">
        <v>16056</v>
      </c>
      <c r="M27" s="79">
        <v>16056</v>
      </c>
      <c r="N27" s="79">
        <v>0</v>
      </c>
      <c r="O27" s="79">
        <v>0</v>
      </c>
      <c r="P27" s="79">
        <v>0</v>
      </c>
      <c r="Q27" s="80">
        <f t="shared" si="6"/>
        <v>40176</v>
      </c>
      <c r="R27" s="81"/>
      <c r="S27" s="196">
        <v>42724</v>
      </c>
      <c r="T27" s="196">
        <f>S27+3</f>
        <v>42727</v>
      </c>
      <c r="U27" s="196" t="s">
        <v>24</v>
      </c>
      <c r="V27" s="196">
        <f>T27+22</f>
        <v>42749</v>
      </c>
      <c r="W27" s="21" t="s">
        <v>51</v>
      </c>
      <c r="X27" s="22">
        <v>0.39</v>
      </c>
      <c r="Y27" s="22">
        <v>0.03</v>
      </c>
      <c r="Z27" s="23">
        <v>0.41</v>
      </c>
      <c r="AA27" s="23">
        <v>0.96</v>
      </c>
      <c r="AB27" s="23">
        <f t="shared" si="3"/>
        <v>38568.959999999999</v>
      </c>
      <c r="AC27" s="21" t="s">
        <v>25</v>
      </c>
      <c r="AD27" s="21" t="s">
        <v>26</v>
      </c>
      <c r="AE27" s="81"/>
      <c r="AF27" s="85"/>
      <c r="AG27" s="81"/>
      <c r="AH27" s="76"/>
      <c r="AI27" s="86"/>
      <c r="AJ27" s="86"/>
      <c r="AK27" s="8"/>
    </row>
    <row r="28" spans="1:37" ht="25.5" hidden="1" customHeight="1" thickTop="1" thickBot="1">
      <c r="A28" s="97"/>
      <c r="B28" s="97"/>
      <c r="C28" s="98"/>
      <c r="D28" s="99"/>
      <c r="E28" s="98"/>
      <c r="F28" s="98"/>
      <c r="G28" s="98"/>
      <c r="H28" s="99"/>
      <c r="I28" s="100"/>
      <c r="J28" s="100"/>
      <c r="K28" s="100"/>
      <c r="L28" s="100"/>
      <c r="M28" s="100"/>
      <c r="N28" s="100"/>
      <c r="O28" s="100"/>
      <c r="P28" s="100"/>
      <c r="Q28" s="101">
        <f>SUM(Q2:Q27)</f>
        <v>403776</v>
      </c>
      <c r="R28" s="102"/>
      <c r="S28" s="201"/>
      <c r="T28" s="201"/>
      <c r="U28" s="201"/>
      <c r="V28" s="201"/>
      <c r="W28" s="102"/>
      <c r="X28" s="104"/>
      <c r="Y28" s="104"/>
      <c r="Z28" s="105"/>
      <c r="AA28" s="105"/>
      <c r="AB28" s="105">
        <f>SUM(AB2:AB27)</f>
        <v>423891.3600000001</v>
      </c>
      <c r="AC28" s="102"/>
      <c r="AD28" s="102"/>
      <c r="AE28" s="102"/>
      <c r="AF28" s="106"/>
      <c r="AG28" s="102"/>
      <c r="AH28" s="97"/>
      <c r="AI28" s="107"/>
      <c r="AJ28" s="107"/>
      <c r="AK28" s="8"/>
    </row>
    <row r="29" spans="1:37" ht="18.75" hidden="1" customHeight="1" thickTop="1">
      <c r="A29" s="87" t="s">
        <v>29</v>
      </c>
      <c r="B29" s="87" t="s">
        <v>13</v>
      </c>
      <c r="C29" s="88" t="s">
        <v>30</v>
      </c>
      <c r="D29" s="89" t="s">
        <v>48</v>
      </c>
      <c r="E29" s="88" t="s">
        <v>67</v>
      </c>
      <c r="F29" s="88">
        <v>3000</v>
      </c>
      <c r="G29" s="88" t="s">
        <v>39</v>
      </c>
      <c r="H29" s="89" t="s">
        <v>38</v>
      </c>
      <c r="I29" s="90">
        <v>0</v>
      </c>
      <c r="J29" s="90">
        <v>0</v>
      </c>
      <c r="K29" s="90">
        <v>16776</v>
      </c>
      <c r="L29" s="90">
        <v>11160</v>
      </c>
      <c r="M29" s="90">
        <v>11160</v>
      </c>
      <c r="N29" s="90">
        <v>0</v>
      </c>
      <c r="O29" s="90">
        <v>0</v>
      </c>
      <c r="P29" s="90">
        <v>0</v>
      </c>
      <c r="Q29" s="91">
        <f t="shared" si="6"/>
        <v>39096</v>
      </c>
      <c r="R29" s="92"/>
      <c r="S29" s="202">
        <v>42752</v>
      </c>
      <c r="T29" s="202">
        <f t="shared" si="1"/>
        <v>42755</v>
      </c>
      <c r="U29" s="202" t="s">
        <v>24</v>
      </c>
      <c r="V29" s="202">
        <f t="shared" si="7"/>
        <v>42777</v>
      </c>
      <c r="W29" s="92" t="s">
        <v>51</v>
      </c>
      <c r="X29" s="93">
        <v>0.56000000000000005</v>
      </c>
      <c r="Y29" s="93">
        <v>0.03</v>
      </c>
      <c r="Z29" s="94">
        <v>0.41</v>
      </c>
      <c r="AA29" s="94">
        <v>1.1100000000000001</v>
      </c>
      <c r="AB29" s="94">
        <f t="shared" ref="AB29:AB85" si="8">Q29*AA29</f>
        <v>43396.560000000005</v>
      </c>
      <c r="AC29" s="92" t="s">
        <v>25</v>
      </c>
      <c r="AD29" s="92" t="s">
        <v>26</v>
      </c>
      <c r="AE29" s="92"/>
      <c r="AF29" s="95" t="s">
        <v>80</v>
      </c>
      <c r="AG29" s="92" t="s">
        <v>58</v>
      </c>
      <c r="AH29" s="87" t="s">
        <v>57</v>
      </c>
      <c r="AI29" s="96"/>
      <c r="AJ29" s="96"/>
      <c r="AK29" s="8"/>
    </row>
    <row r="30" spans="1:37" ht="18.75" hidden="1" customHeight="1">
      <c r="A30" s="19" t="s">
        <v>29</v>
      </c>
      <c r="B30" s="19" t="s">
        <v>13</v>
      </c>
      <c r="C30" s="9" t="s">
        <v>30</v>
      </c>
      <c r="D30" s="30" t="s">
        <v>48</v>
      </c>
      <c r="E30" s="9" t="s">
        <v>67</v>
      </c>
      <c r="F30" s="9">
        <v>3000</v>
      </c>
      <c r="G30" s="9" t="s">
        <v>39</v>
      </c>
      <c r="H30" s="30" t="s">
        <v>16</v>
      </c>
      <c r="I30" s="56">
        <v>0</v>
      </c>
      <c r="J30" s="56">
        <v>0</v>
      </c>
      <c r="K30" s="56">
        <v>2016</v>
      </c>
      <c r="L30" s="56">
        <v>2016</v>
      </c>
      <c r="M30" s="56">
        <v>1368</v>
      </c>
      <c r="N30" s="56">
        <v>720</v>
      </c>
      <c r="O30" s="56">
        <v>0</v>
      </c>
      <c r="P30" s="56">
        <v>0</v>
      </c>
      <c r="Q30" s="20">
        <f t="shared" si="6"/>
        <v>6120</v>
      </c>
      <c r="R30" s="21"/>
      <c r="S30" s="196">
        <v>42752</v>
      </c>
      <c r="T30" s="196">
        <f t="shared" si="1"/>
        <v>42755</v>
      </c>
      <c r="U30" s="196" t="s">
        <v>24</v>
      </c>
      <c r="V30" s="196">
        <f t="shared" ref="V30:V36" si="9">T30+22</f>
        <v>42777</v>
      </c>
      <c r="W30" s="21" t="s">
        <v>51</v>
      </c>
      <c r="X30" s="22">
        <v>0.56000000000000005</v>
      </c>
      <c r="Y30" s="22">
        <v>0.03</v>
      </c>
      <c r="Z30" s="23">
        <v>0.41</v>
      </c>
      <c r="AA30" s="23">
        <v>1.1100000000000001</v>
      </c>
      <c r="AB30" s="23">
        <f t="shared" si="8"/>
        <v>6793.2000000000007</v>
      </c>
      <c r="AC30" s="21" t="s">
        <v>25</v>
      </c>
      <c r="AD30" s="21" t="s">
        <v>26</v>
      </c>
      <c r="AE30" s="21"/>
      <c r="AF30" s="24" t="s">
        <v>27</v>
      </c>
      <c r="AG30" s="21" t="s">
        <v>58</v>
      </c>
      <c r="AH30" s="19" t="s">
        <v>57</v>
      </c>
      <c r="AI30" s="25"/>
      <c r="AJ30" s="25"/>
      <c r="AK30" s="8"/>
    </row>
    <row r="31" spans="1:37" ht="18.75" hidden="1" customHeight="1">
      <c r="A31" s="19" t="s">
        <v>29</v>
      </c>
      <c r="B31" s="19" t="s">
        <v>13</v>
      </c>
      <c r="C31" s="9" t="s">
        <v>30</v>
      </c>
      <c r="D31" s="30" t="s">
        <v>49</v>
      </c>
      <c r="E31" s="9" t="s">
        <v>68</v>
      </c>
      <c r="F31" s="9">
        <v>4000</v>
      </c>
      <c r="G31" s="9" t="s">
        <v>39</v>
      </c>
      <c r="H31" s="30" t="s">
        <v>38</v>
      </c>
      <c r="I31" s="56">
        <v>0</v>
      </c>
      <c r="J31" s="56">
        <v>0</v>
      </c>
      <c r="K31" s="56">
        <v>0</v>
      </c>
      <c r="L31" s="56">
        <v>10800</v>
      </c>
      <c r="M31" s="56">
        <v>13536</v>
      </c>
      <c r="N31" s="56">
        <v>0</v>
      </c>
      <c r="O31" s="56">
        <v>0</v>
      </c>
      <c r="P31" s="56">
        <v>0</v>
      </c>
      <c r="Q31" s="20">
        <f t="shared" si="6"/>
        <v>24336</v>
      </c>
      <c r="R31" s="21"/>
      <c r="S31" s="196">
        <v>42752</v>
      </c>
      <c r="T31" s="196">
        <f t="shared" si="1"/>
        <v>42755</v>
      </c>
      <c r="U31" s="196" t="s">
        <v>24</v>
      </c>
      <c r="V31" s="196">
        <f t="shared" si="9"/>
        <v>42777</v>
      </c>
      <c r="W31" s="21" t="s">
        <v>51</v>
      </c>
      <c r="X31" s="22">
        <v>0.39</v>
      </c>
      <c r="Y31" s="22">
        <v>0.03</v>
      </c>
      <c r="Z31" s="23">
        <v>0.41</v>
      </c>
      <c r="AA31" s="23">
        <v>0.96</v>
      </c>
      <c r="AB31" s="23">
        <f t="shared" si="8"/>
        <v>23362.559999999998</v>
      </c>
      <c r="AC31" s="21" t="s">
        <v>25</v>
      </c>
      <c r="AD31" s="21" t="s">
        <v>26</v>
      </c>
      <c r="AE31" s="21"/>
      <c r="AF31" s="24" t="s">
        <v>80</v>
      </c>
      <c r="AG31" s="21" t="s">
        <v>58</v>
      </c>
      <c r="AH31" s="19" t="s">
        <v>57</v>
      </c>
      <c r="AI31" s="25"/>
      <c r="AJ31" s="25"/>
      <c r="AK31" s="8"/>
    </row>
    <row r="32" spans="1:37" ht="18.75" hidden="1" customHeight="1">
      <c r="A32" s="19" t="s">
        <v>29</v>
      </c>
      <c r="B32" s="19" t="s">
        <v>13</v>
      </c>
      <c r="C32" s="9" t="s">
        <v>30</v>
      </c>
      <c r="D32" s="30" t="s">
        <v>49</v>
      </c>
      <c r="E32" s="9" t="s">
        <v>68</v>
      </c>
      <c r="F32" s="9">
        <v>4000</v>
      </c>
      <c r="G32" s="9" t="s">
        <v>39</v>
      </c>
      <c r="H32" s="30" t="s">
        <v>16</v>
      </c>
      <c r="I32" s="56">
        <v>0</v>
      </c>
      <c r="J32" s="56">
        <v>0</v>
      </c>
      <c r="K32" s="56">
        <v>864</v>
      </c>
      <c r="L32" s="56">
        <v>1656</v>
      </c>
      <c r="M32" s="56">
        <v>1656</v>
      </c>
      <c r="N32" s="56">
        <v>0</v>
      </c>
      <c r="O32" s="56">
        <v>0</v>
      </c>
      <c r="P32" s="56">
        <v>0</v>
      </c>
      <c r="Q32" s="20">
        <f t="shared" si="6"/>
        <v>4176</v>
      </c>
      <c r="R32" s="21"/>
      <c r="S32" s="196">
        <v>42752</v>
      </c>
      <c r="T32" s="196">
        <f t="shared" si="1"/>
        <v>42755</v>
      </c>
      <c r="U32" s="196" t="s">
        <v>24</v>
      </c>
      <c r="V32" s="196">
        <f t="shared" si="9"/>
        <v>42777</v>
      </c>
      <c r="W32" s="21" t="s">
        <v>51</v>
      </c>
      <c r="X32" s="22">
        <v>0.39</v>
      </c>
      <c r="Y32" s="22">
        <v>0.03</v>
      </c>
      <c r="Z32" s="23">
        <v>0.41</v>
      </c>
      <c r="AA32" s="23">
        <v>0.96</v>
      </c>
      <c r="AB32" s="23">
        <f t="shared" si="8"/>
        <v>4008.96</v>
      </c>
      <c r="AC32" s="21" t="s">
        <v>25</v>
      </c>
      <c r="AD32" s="21" t="s">
        <v>26</v>
      </c>
      <c r="AE32" s="21"/>
      <c r="AF32" s="24" t="s">
        <v>27</v>
      </c>
      <c r="AG32" s="21" t="s">
        <v>58</v>
      </c>
      <c r="AH32" s="19" t="s">
        <v>57</v>
      </c>
      <c r="AI32" s="25"/>
      <c r="AJ32" s="25"/>
      <c r="AK32" s="8"/>
    </row>
    <row r="33" spans="1:37" ht="18.75" hidden="1" customHeight="1">
      <c r="A33" s="19" t="s">
        <v>29</v>
      </c>
      <c r="B33" s="19" t="s">
        <v>13</v>
      </c>
      <c r="C33" s="9" t="s">
        <v>30</v>
      </c>
      <c r="D33" s="30" t="s">
        <v>48</v>
      </c>
      <c r="E33" s="9" t="s">
        <v>67</v>
      </c>
      <c r="F33" s="9">
        <v>3000</v>
      </c>
      <c r="G33" s="9" t="s">
        <v>19</v>
      </c>
      <c r="H33" s="30" t="s">
        <v>15</v>
      </c>
      <c r="I33" s="56">
        <v>0</v>
      </c>
      <c r="J33" s="56">
        <v>0</v>
      </c>
      <c r="K33" s="56">
        <v>4752</v>
      </c>
      <c r="L33" s="56">
        <v>2448</v>
      </c>
      <c r="M33" s="56">
        <v>2448</v>
      </c>
      <c r="N33" s="56">
        <v>0</v>
      </c>
      <c r="O33" s="56">
        <v>0</v>
      </c>
      <c r="P33" s="56">
        <v>0</v>
      </c>
      <c r="Q33" s="20">
        <f t="shared" si="6"/>
        <v>9648</v>
      </c>
      <c r="R33" s="21"/>
      <c r="S33" s="196">
        <v>42752</v>
      </c>
      <c r="T33" s="196">
        <f t="shared" si="1"/>
        <v>42755</v>
      </c>
      <c r="U33" s="196" t="s">
        <v>24</v>
      </c>
      <c r="V33" s="196">
        <f t="shared" si="9"/>
        <v>42777</v>
      </c>
      <c r="W33" s="21" t="s">
        <v>51</v>
      </c>
      <c r="X33" s="22">
        <v>0.56000000000000005</v>
      </c>
      <c r="Y33" s="22">
        <v>0.03</v>
      </c>
      <c r="Z33" s="23">
        <v>0.41</v>
      </c>
      <c r="AA33" s="23">
        <v>1.1100000000000001</v>
      </c>
      <c r="AB33" s="23">
        <f t="shared" si="8"/>
        <v>10709.28</v>
      </c>
      <c r="AC33" s="21" t="s">
        <v>25</v>
      </c>
      <c r="AD33" s="21" t="s">
        <v>26</v>
      </c>
      <c r="AE33" s="21"/>
      <c r="AF33" s="24" t="s">
        <v>27</v>
      </c>
      <c r="AG33" s="21" t="s">
        <v>58</v>
      </c>
      <c r="AH33" s="19" t="s">
        <v>57</v>
      </c>
      <c r="AI33" s="25"/>
      <c r="AJ33" s="25"/>
      <c r="AK33" s="8"/>
    </row>
    <row r="34" spans="1:37" ht="18.75" hidden="1" customHeight="1">
      <c r="A34" s="19" t="s">
        <v>29</v>
      </c>
      <c r="B34" s="19" t="s">
        <v>13</v>
      </c>
      <c r="C34" s="9" t="s">
        <v>30</v>
      </c>
      <c r="D34" s="30" t="s">
        <v>49</v>
      </c>
      <c r="E34" s="9" t="s">
        <v>68</v>
      </c>
      <c r="F34" s="9">
        <v>4000</v>
      </c>
      <c r="G34" s="9" t="s">
        <v>19</v>
      </c>
      <c r="H34" s="30" t="s">
        <v>15</v>
      </c>
      <c r="I34" s="56">
        <v>0</v>
      </c>
      <c r="J34" s="56">
        <v>0</v>
      </c>
      <c r="K34" s="56">
        <v>0</v>
      </c>
      <c r="L34" s="56">
        <v>3960</v>
      </c>
      <c r="M34" s="56">
        <v>7704</v>
      </c>
      <c r="N34" s="56">
        <v>0</v>
      </c>
      <c r="O34" s="56">
        <v>0</v>
      </c>
      <c r="P34" s="56">
        <v>0</v>
      </c>
      <c r="Q34" s="20">
        <f t="shared" si="6"/>
        <v>11664</v>
      </c>
      <c r="R34" s="21"/>
      <c r="S34" s="196">
        <v>42752</v>
      </c>
      <c r="T34" s="196">
        <f t="shared" si="1"/>
        <v>42755</v>
      </c>
      <c r="U34" s="196" t="s">
        <v>24</v>
      </c>
      <c r="V34" s="196">
        <f t="shared" si="9"/>
        <v>42777</v>
      </c>
      <c r="W34" s="21" t="s">
        <v>51</v>
      </c>
      <c r="X34" s="22">
        <v>0.39</v>
      </c>
      <c r="Y34" s="22">
        <v>0.03</v>
      </c>
      <c r="Z34" s="23">
        <v>0.41</v>
      </c>
      <c r="AA34" s="23">
        <v>0.96</v>
      </c>
      <c r="AB34" s="23">
        <f t="shared" si="8"/>
        <v>11197.439999999999</v>
      </c>
      <c r="AC34" s="21" t="s">
        <v>25</v>
      </c>
      <c r="AD34" s="21" t="s">
        <v>26</v>
      </c>
      <c r="AE34" s="21"/>
      <c r="AF34" s="24" t="s">
        <v>27</v>
      </c>
      <c r="AG34" s="21" t="s">
        <v>58</v>
      </c>
      <c r="AH34" s="19" t="s">
        <v>57</v>
      </c>
      <c r="AI34" s="25"/>
      <c r="AJ34" s="25"/>
      <c r="AK34" s="8"/>
    </row>
    <row r="35" spans="1:37" ht="18.75" hidden="1" customHeight="1">
      <c r="A35" s="19" t="s">
        <v>29</v>
      </c>
      <c r="B35" s="19" t="s">
        <v>13</v>
      </c>
      <c r="C35" s="9" t="s">
        <v>30</v>
      </c>
      <c r="D35" s="30" t="s">
        <v>48</v>
      </c>
      <c r="E35" s="9" t="s">
        <v>67</v>
      </c>
      <c r="F35" s="9">
        <v>3000</v>
      </c>
      <c r="G35" s="9" t="s">
        <v>21</v>
      </c>
      <c r="H35" s="30" t="s">
        <v>17</v>
      </c>
      <c r="I35" s="56">
        <v>0</v>
      </c>
      <c r="J35" s="56">
        <v>0</v>
      </c>
      <c r="K35" s="56">
        <v>936</v>
      </c>
      <c r="L35" s="56">
        <v>936</v>
      </c>
      <c r="M35" s="56">
        <v>936</v>
      </c>
      <c r="N35" s="56">
        <v>936</v>
      </c>
      <c r="O35" s="56">
        <v>0</v>
      </c>
      <c r="P35" s="56">
        <v>0</v>
      </c>
      <c r="Q35" s="20">
        <f t="shared" si="6"/>
        <v>3744</v>
      </c>
      <c r="R35" s="21"/>
      <c r="S35" s="196">
        <v>42752</v>
      </c>
      <c r="T35" s="196">
        <f t="shared" si="1"/>
        <v>42755</v>
      </c>
      <c r="U35" s="196" t="s">
        <v>24</v>
      </c>
      <c r="V35" s="196">
        <f t="shared" si="9"/>
        <v>42777</v>
      </c>
      <c r="W35" s="21" t="s">
        <v>51</v>
      </c>
      <c r="X35" s="22">
        <v>0.56000000000000005</v>
      </c>
      <c r="Y35" s="22">
        <v>0.03</v>
      </c>
      <c r="Z35" s="23">
        <v>0.41</v>
      </c>
      <c r="AA35" s="23">
        <v>1.1100000000000001</v>
      </c>
      <c r="AB35" s="23">
        <f t="shared" si="8"/>
        <v>4155.84</v>
      </c>
      <c r="AC35" s="21" t="s">
        <v>25</v>
      </c>
      <c r="AD35" s="21" t="s">
        <v>26</v>
      </c>
      <c r="AE35" s="21"/>
      <c r="AF35" s="24" t="s">
        <v>27</v>
      </c>
      <c r="AG35" s="21" t="s">
        <v>58</v>
      </c>
      <c r="AH35" s="19" t="s">
        <v>57</v>
      </c>
      <c r="AI35" s="25"/>
      <c r="AJ35" s="25"/>
      <c r="AK35" s="8"/>
    </row>
    <row r="36" spans="1:37" ht="18.75" hidden="1" customHeight="1">
      <c r="A36" s="19" t="s">
        <v>29</v>
      </c>
      <c r="B36" s="19" t="s">
        <v>13</v>
      </c>
      <c r="C36" s="9" t="s">
        <v>30</v>
      </c>
      <c r="D36" s="30" t="s">
        <v>49</v>
      </c>
      <c r="E36" s="9" t="s">
        <v>68</v>
      </c>
      <c r="F36" s="9">
        <v>4000</v>
      </c>
      <c r="G36" s="9" t="s">
        <v>21</v>
      </c>
      <c r="H36" s="30" t="s">
        <v>17</v>
      </c>
      <c r="I36" s="56">
        <v>0</v>
      </c>
      <c r="J36" s="56">
        <v>0</v>
      </c>
      <c r="K36" s="56">
        <v>648</v>
      </c>
      <c r="L36" s="56">
        <v>648</v>
      </c>
      <c r="M36" s="56">
        <v>648</v>
      </c>
      <c r="N36" s="56">
        <v>0</v>
      </c>
      <c r="O36" s="56">
        <v>0</v>
      </c>
      <c r="P36" s="56">
        <v>0</v>
      </c>
      <c r="Q36" s="20">
        <f t="shared" si="6"/>
        <v>1944</v>
      </c>
      <c r="R36" s="21"/>
      <c r="S36" s="196">
        <v>42752</v>
      </c>
      <c r="T36" s="196">
        <f t="shared" si="1"/>
        <v>42755</v>
      </c>
      <c r="U36" s="196" t="s">
        <v>24</v>
      </c>
      <c r="V36" s="196">
        <f t="shared" si="9"/>
        <v>42777</v>
      </c>
      <c r="W36" s="21" t="s">
        <v>51</v>
      </c>
      <c r="X36" s="22">
        <v>0.39</v>
      </c>
      <c r="Y36" s="22">
        <v>0.03</v>
      </c>
      <c r="Z36" s="23">
        <v>0.41</v>
      </c>
      <c r="AA36" s="23">
        <v>0.96</v>
      </c>
      <c r="AB36" s="23">
        <f t="shared" si="8"/>
        <v>1866.24</v>
      </c>
      <c r="AC36" s="21" t="s">
        <v>25</v>
      </c>
      <c r="AD36" s="21" t="s">
        <v>26</v>
      </c>
      <c r="AE36" s="21"/>
      <c r="AF36" s="24" t="s">
        <v>27</v>
      </c>
      <c r="AG36" s="21" t="s">
        <v>58</v>
      </c>
      <c r="AH36" s="19" t="s">
        <v>57</v>
      </c>
      <c r="AI36" s="25"/>
      <c r="AJ36" s="25"/>
      <c r="AK36" s="8"/>
    </row>
    <row r="37" spans="1:37" ht="18.75" hidden="1" customHeight="1">
      <c r="A37" s="19" t="s">
        <v>29</v>
      </c>
      <c r="B37" s="19" t="s">
        <v>13</v>
      </c>
      <c r="C37" s="9" t="s">
        <v>30</v>
      </c>
      <c r="D37" s="30" t="s">
        <v>48</v>
      </c>
      <c r="E37" s="9" t="s">
        <v>67</v>
      </c>
      <c r="F37" s="9">
        <v>3000</v>
      </c>
      <c r="G37" s="9" t="s">
        <v>19</v>
      </c>
      <c r="H37" s="30" t="s">
        <v>15</v>
      </c>
      <c r="I37" s="56">
        <v>0</v>
      </c>
      <c r="J37" s="56">
        <v>0</v>
      </c>
      <c r="K37" s="56">
        <v>14798</v>
      </c>
      <c r="L37" s="56">
        <v>7327</v>
      </c>
      <c r="M37" s="56">
        <v>7327</v>
      </c>
      <c r="N37" s="56">
        <v>0</v>
      </c>
      <c r="O37" s="56">
        <v>0</v>
      </c>
      <c r="P37" s="56">
        <v>0</v>
      </c>
      <c r="Q37" s="20">
        <f t="shared" ref="Q37:Q50" si="10">SUM(I37:P37)</f>
        <v>29452</v>
      </c>
      <c r="R37" s="21"/>
      <c r="S37" s="196">
        <v>42800</v>
      </c>
      <c r="T37" s="196">
        <v>42803</v>
      </c>
      <c r="U37" s="196" t="s">
        <v>24</v>
      </c>
      <c r="V37" s="196">
        <f t="shared" ref="V37:V43" si="11">T37+22</f>
        <v>42825</v>
      </c>
      <c r="W37" s="21" t="s">
        <v>51</v>
      </c>
      <c r="X37" s="22">
        <v>0.56000000000000005</v>
      </c>
      <c r="Y37" s="22">
        <v>0.03</v>
      </c>
      <c r="Z37" s="23">
        <v>0.41</v>
      </c>
      <c r="AA37" s="23">
        <v>1.1100000000000001</v>
      </c>
      <c r="AB37" s="23">
        <f t="shared" si="8"/>
        <v>32691.72</v>
      </c>
      <c r="AC37" s="21" t="s">
        <v>25</v>
      </c>
      <c r="AD37" s="21" t="s">
        <v>26</v>
      </c>
      <c r="AE37" s="21"/>
      <c r="AF37" s="24" t="s">
        <v>27</v>
      </c>
      <c r="AG37" s="21" t="s">
        <v>58</v>
      </c>
      <c r="AH37" s="19" t="s">
        <v>57</v>
      </c>
      <c r="AI37" s="25"/>
      <c r="AJ37" s="25"/>
      <c r="AK37" s="8"/>
    </row>
    <row r="38" spans="1:37" ht="17.25" hidden="1" customHeight="1">
      <c r="A38" s="19" t="s">
        <v>29</v>
      </c>
      <c r="B38" s="19" t="s">
        <v>13</v>
      </c>
      <c r="C38" s="9" t="s">
        <v>30</v>
      </c>
      <c r="D38" s="30" t="s">
        <v>48</v>
      </c>
      <c r="E38" s="9" t="s">
        <v>67</v>
      </c>
      <c r="F38" s="9">
        <v>3000</v>
      </c>
      <c r="G38" s="9" t="s">
        <v>20</v>
      </c>
      <c r="H38" s="30" t="s">
        <v>16</v>
      </c>
      <c r="I38" s="56">
        <v>0</v>
      </c>
      <c r="J38" s="56">
        <v>0</v>
      </c>
      <c r="K38" s="56">
        <v>2000</v>
      </c>
      <c r="L38" s="56">
        <v>5000</v>
      </c>
      <c r="M38" s="56">
        <v>2590</v>
      </c>
      <c r="N38" s="56">
        <v>1500</v>
      </c>
      <c r="O38" s="56">
        <v>0</v>
      </c>
      <c r="P38" s="56">
        <v>0</v>
      </c>
      <c r="Q38" s="20">
        <f t="shared" si="10"/>
        <v>11090</v>
      </c>
      <c r="R38" s="21"/>
      <c r="S38" s="196">
        <v>42800</v>
      </c>
      <c r="T38" s="196">
        <v>42803</v>
      </c>
      <c r="U38" s="196" t="s">
        <v>24</v>
      </c>
      <c r="V38" s="196">
        <f t="shared" si="11"/>
        <v>42825</v>
      </c>
      <c r="W38" s="21" t="s">
        <v>51</v>
      </c>
      <c r="X38" s="22">
        <v>0.56000000000000005</v>
      </c>
      <c r="Y38" s="22">
        <v>0.03</v>
      </c>
      <c r="Z38" s="23">
        <v>0.41</v>
      </c>
      <c r="AA38" s="23">
        <v>1.1100000000000001</v>
      </c>
      <c r="AB38" s="23">
        <f t="shared" si="8"/>
        <v>12309.900000000001</v>
      </c>
      <c r="AC38" s="21" t="s">
        <v>25</v>
      </c>
      <c r="AD38" s="21" t="s">
        <v>26</v>
      </c>
      <c r="AE38" s="21"/>
      <c r="AF38" s="24" t="s">
        <v>27</v>
      </c>
      <c r="AG38" s="21" t="s">
        <v>58</v>
      </c>
      <c r="AH38" s="19" t="s">
        <v>57</v>
      </c>
      <c r="AI38" s="25"/>
      <c r="AJ38" s="25"/>
      <c r="AK38" s="8"/>
    </row>
    <row r="39" spans="1:37" ht="17.25" hidden="1" customHeight="1">
      <c r="A39" s="19" t="s">
        <v>29</v>
      </c>
      <c r="B39" s="19" t="s">
        <v>13</v>
      </c>
      <c r="C39" s="9" t="s">
        <v>30</v>
      </c>
      <c r="D39" s="30" t="s">
        <v>48</v>
      </c>
      <c r="E39" s="9" t="s">
        <v>67</v>
      </c>
      <c r="F39" s="9">
        <v>3000</v>
      </c>
      <c r="G39" s="9" t="s">
        <v>21</v>
      </c>
      <c r="H39" s="30" t="s">
        <v>17</v>
      </c>
      <c r="I39" s="56">
        <v>0</v>
      </c>
      <c r="J39" s="56">
        <v>0</v>
      </c>
      <c r="K39" s="56">
        <v>5964</v>
      </c>
      <c r="L39" s="56">
        <v>5574</v>
      </c>
      <c r="M39" s="56">
        <v>5314</v>
      </c>
      <c r="N39" s="56">
        <v>5314</v>
      </c>
      <c r="O39" s="56">
        <v>0</v>
      </c>
      <c r="P39" s="56">
        <v>0</v>
      </c>
      <c r="Q39" s="20">
        <f t="shared" si="10"/>
        <v>22166</v>
      </c>
      <c r="R39" s="21"/>
      <c r="S39" s="196">
        <v>42800</v>
      </c>
      <c r="T39" s="196">
        <v>42803</v>
      </c>
      <c r="U39" s="196" t="s">
        <v>24</v>
      </c>
      <c r="V39" s="196">
        <f t="shared" si="11"/>
        <v>42825</v>
      </c>
      <c r="W39" s="21" t="s">
        <v>51</v>
      </c>
      <c r="X39" s="22">
        <v>0.56000000000000005</v>
      </c>
      <c r="Y39" s="22">
        <v>0.03</v>
      </c>
      <c r="Z39" s="23">
        <v>0.41</v>
      </c>
      <c r="AA39" s="23">
        <v>1.1100000000000001</v>
      </c>
      <c r="AB39" s="23">
        <f t="shared" si="8"/>
        <v>24604.260000000002</v>
      </c>
      <c r="AC39" s="21" t="s">
        <v>25</v>
      </c>
      <c r="AD39" s="21" t="s">
        <v>26</v>
      </c>
      <c r="AE39" s="21"/>
      <c r="AF39" s="24" t="s">
        <v>27</v>
      </c>
      <c r="AG39" s="21" t="s">
        <v>58</v>
      </c>
      <c r="AH39" s="19" t="s">
        <v>57</v>
      </c>
      <c r="AI39" s="25"/>
      <c r="AJ39" s="25"/>
      <c r="AK39" s="8"/>
    </row>
    <row r="40" spans="1:37" ht="17.25" hidden="1" customHeight="1">
      <c r="A40" s="19" t="s">
        <v>29</v>
      </c>
      <c r="B40" s="19" t="s">
        <v>13</v>
      </c>
      <c r="C40" s="9" t="s">
        <v>30</v>
      </c>
      <c r="D40" s="30" t="s">
        <v>49</v>
      </c>
      <c r="E40" s="9" t="s">
        <v>68</v>
      </c>
      <c r="F40" s="9">
        <v>4000</v>
      </c>
      <c r="G40" s="9" t="s">
        <v>19</v>
      </c>
      <c r="H40" s="30" t="s">
        <v>15</v>
      </c>
      <c r="I40" s="56">
        <v>0</v>
      </c>
      <c r="J40" s="56">
        <v>0</v>
      </c>
      <c r="K40" s="56">
        <v>0</v>
      </c>
      <c r="L40" s="56">
        <v>6340</v>
      </c>
      <c r="M40" s="56">
        <v>12896</v>
      </c>
      <c r="N40" s="56">
        <v>0</v>
      </c>
      <c r="O40" s="56">
        <v>0</v>
      </c>
      <c r="P40" s="56">
        <v>0</v>
      </c>
      <c r="Q40" s="20">
        <f t="shared" si="10"/>
        <v>19236</v>
      </c>
      <c r="R40" s="21"/>
      <c r="S40" s="196">
        <v>42800</v>
      </c>
      <c r="T40" s="196">
        <v>42803</v>
      </c>
      <c r="U40" s="196" t="s">
        <v>24</v>
      </c>
      <c r="V40" s="196">
        <f t="shared" si="11"/>
        <v>42825</v>
      </c>
      <c r="W40" s="21" t="s">
        <v>51</v>
      </c>
      <c r="X40" s="22">
        <v>0.39</v>
      </c>
      <c r="Y40" s="22">
        <v>0.03</v>
      </c>
      <c r="Z40" s="23">
        <v>0.41</v>
      </c>
      <c r="AA40" s="23">
        <v>0.96</v>
      </c>
      <c r="AB40" s="23">
        <f t="shared" si="8"/>
        <v>18466.559999999998</v>
      </c>
      <c r="AC40" s="21" t="s">
        <v>25</v>
      </c>
      <c r="AD40" s="21" t="s">
        <v>26</v>
      </c>
      <c r="AE40" s="21"/>
      <c r="AF40" s="24" t="s">
        <v>27</v>
      </c>
      <c r="AG40" s="21" t="s">
        <v>58</v>
      </c>
      <c r="AH40" s="19" t="s">
        <v>57</v>
      </c>
      <c r="AI40" s="25"/>
      <c r="AJ40" s="25"/>
      <c r="AK40" s="8"/>
    </row>
    <row r="41" spans="1:37" ht="17.25" hidden="1" customHeight="1">
      <c r="A41" s="19" t="s">
        <v>29</v>
      </c>
      <c r="B41" s="19" t="s">
        <v>13</v>
      </c>
      <c r="C41" s="9" t="s">
        <v>30</v>
      </c>
      <c r="D41" s="30" t="s">
        <v>49</v>
      </c>
      <c r="E41" s="9" t="s">
        <v>68</v>
      </c>
      <c r="F41" s="9">
        <v>4000</v>
      </c>
      <c r="G41" s="9" t="s">
        <v>21</v>
      </c>
      <c r="H41" s="30" t="s">
        <v>18</v>
      </c>
      <c r="I41" s="56">
        <v>0</v>
      </c>
      <c r="J41" s="56">
        <v>0</v>
      </c>
      <c r="K41" s="56">
        <v>1552</v>
      </c>
      <c r="L41" s="56">
        <v>3352</v>
      </c>
      <c r="M41" s="56">
        <v>2852</v>
      </c>
      <c r="N41" s="56">
        <v>0</v>
      </c>
      <c r="O41" s="56">
        <v>0</v>
      </c>
      <c r="P41" s="56">
        <v>0</v>
      </c>
      <c r="Q41" s="20">
        <f t="shared" si="10"/>
        <v>7756</v>
      </c>
      <c r="R41" s="21"/>
      <c r="S41" s="196">
        <v>42800</v>
      </c>
      <c r="T41" s="196">
        <v>42803</v>
      </c>
      <c r="U41" s="196" t="s">
        <v>24</v>
      </c>
      <c r="V41" s="196">
        <f t="shared" si="11"/>
        <v>42825</v>
      </c>
      <c r="W41" s="21" t="s">
        <v>51</v>
      </c>
      <c r="X41" s="22">
        <v>0.39</v>
      </c>
      <c r="Y41" s="22">
        <v>0.03</v>
      </c>
      <c r="Z41" s="23">
        <v>0.41</v>
      </c>
      <c r="AA41" s="23">
        <v>0.96</v>
      </c>
      <c r="AB41" s="23">
        <f t="shared" si="8"/>
        <v>7445.7599999999993</v>
      </c>
      <c r="AC41" s="21" t="s">
        <v>25</v>
      </c>
      <c r="AD41" s="21" t="s">
        <v>26</v>
      </c>
      <c r="AE41" s="21"/>
      <c r="AF41" s="24" t="s">
        <v>27</v>
      </c>
      <c r="AG41" s="21" t="s">
        <v>58</v>
      </c>
      <c r="AH41" s="19" t="s">
        <v>57</v>
      </c>
      <c r="AI41" s="25"/>
      <c r="AJ41" s="25"/>
      <c r="AK41" s="8"/>
    </row>
    <row r="42" spans="1:37" ht="17.25" hidden="1" customHeight="1">
      <c r="A42" s="19" t="s">
        <v>29</v>
      </c>
      <c r="B42" s="19" t="s">
        <v>13</v>
      </c>
      <c r="C42" s="9" t="s">
        <v>30</v>
      </c>
      <c r="D42" s="30" t="s">
        <v>49</v>
      </c>
      <c r="E42" s="9" t="s">
        <v>68</v>
      </c>
      <c r="F42" s="9">
        <v>4000</v>
      </c>
      <c r="G42" s="9" t="s">
        <v>21</v>
      </c>
      <c r="H42" s="30" t="s">
        <v>15</v>
      </c>
      <c r="I42" s="56">
        <v>0</v>
      </c>
      <c r="J42" s="56">
        <v>0</v>
      </c>
      <c r="K42" s="56">
        <v>0</v>
      </c>
      <c r="L42" s="56">
        <v>3300</v>
      </c>
      <c r="M42" s="56">
        <v>7000</v>
      </c>
      <c r="N42" s="56">
        <v>0</v>
      </c>
      <c r="O42" s="56">
        <v>0</v>
      </c>
      <c r="P42" s="56">
        <v>0</v>
      </c>
      <c r="Q42" s="20">
        <f t="shared" si="10"/>
        <v>10300</v>
      </c>
      <c r="R42" s="21"/>
      <c r="S42" s="196">
        <v>42800</v>
      </c>
      <c r="T42" s="196">
        <v>42803</v>
      </c>
      <c r="U42" s="196" t="s">
        <v>24</v>
      </c>
      <c r="V42" s="196">
        <f t="shared" si="11"/>
        <v>42825</v>
      </c>
      <c r="W42" s="21" t="s">
        <v>51</v>
      </c>
      <c r="X42" s="22">
        <v>0.39</v>
      </c>
      <c r="Y42" s="22">
        <v>0.03</v>
      </c>
      <c r="Z42" s="23">
        <v>0.41</v>
      </c>
      <c r="AA42" s="23">
        <v>0.96</v>
      </c>
      <c r="AB42" s="23">
        <f t="shared" si="8"/>
        <v>9888</v>
      </c>
      <c r="AC42" s="21" t="s">
        <v>25</v>
      </c>
      <c r="AD42" s="21" t="s">
        <v>26</v>
      </c>
      <c r="AE42" s="21"/>
      <c r="AF42" s="24" t="s">
        <v>27</v>
      </c>
      <c r="AG42" s="21" t="s">
        <v>58</v>
      </c>
      <c r="AH42" s="19" t="s">
        <v>57</v>
      </c>
      <c r="AI42" s="25"/>
      <c r="AJ42" s="25"/>
      <c r="AK42" s="8"/>
    </row>
    <row r="43" spans="1:37" ht="17.25" hidden="1" customHeight="1">
      <c r="A43" s="19" t="s">
        <v>29</v>
      </c>
      <c r="B43" s="19" t="s">
        <v>13</v>
      </c>
      <c r="C43" s="9" t="s">
        <v>30</v>
      </c>
      <c r="D43" s="30" t="s">
        <v>49</v>
      </c>
      <c r="E43" s="9" t="s">
        <v>68</v>
      </c>
      <c r="F43" s="9">
        <v>4000</v>
      </c>
      <c r="G43" s="9" t="s">
        <v>22</v>
      </c>
      <c r="H43" s="30" t="s">
        <v>15</v>
      </c>
      <c r="I43" s="56">
        <v>0</v>
      </c>
      <c r="J43" s="56">
        <v>0</v>
      </c>
      <c r="K43" s="56">
        <v>2000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20">
        <f t="shared" si="10"/>
        <v>2000</v>
      </c>
      <c r="R43" s="21"/>
      <c r="S43" s="196">
        <v>42800</v>
      </c>
      <c r="T43" s="196">
        <v>42803</v>
      </c>
      <c r="U43" s="196" t="s">
        <v>24</v>
      </c>
      <c r="V43" s="196">
        <f t="shared" si="11"/>
        <v>42825</v>
      </c>
      <c r="W43" s="21" t="s">
        <v>51</v>
      </c>
      <c r="X43" s="22">
        <v>0.39</v>
      </c>
      <c r="Y43" s="22">
        <v>0.03</v>
      </c>
      <c r="Z43" s="23">
        <v>0.41</v>
      </c>
      <c r="AA43" s="23">
        <v>0.96</v>
      </c>
      <c r="AB43" s="23">
        <f t="shared" si="8"/>
        <v>1920</v>
      </c>
      <c r="AC43" s="21" t="s">
        <v>25</v>
      </c>
      <c r="AD43" s="21" t="s">
        <v>26</v>
      </c>
      <c r="AE43" s="21"/>
      <c r="AF43" s="24" t="s">
        <v>27</v>
      </c>
      <c r="AG43" s="21" t="s">
        <v>58</v>
      </c>
      <c r="AH43" s="19" t="s">
        <v>57</v>
      </c>
      <c r="AI43" s="25"/>
      <c r="AJ43" s="25"/>
      <c r="AK43" s="8"/>
    </row>
    <row r="44" spans="1:37" ht="17.25" hidden="1" customHeight="1">
      <c r="A44" s="19" t="s">
        <v>29</v>
      </c>
      <c r="B44" s="19" t="s">
        <v>13</v>
      </c>
      <c r="C44" s="9" t="s">
        <v>31</v>
      </c>
      <c r="D44" s="30" t="s">
        <v>48</v>
      </c>
      <c r="E44" s="9" t="s">
        <v>67</v>
      </c>
      <c r="F44" s="9">
        <v>3000</v>
      </c>
      <c r="G44" s="9" t="s">
        <v>20</v>
      </c>
      <c r="H44" s="30" t="s">
        <v>16</v>
      </c>
      <c r="I44" s="56">
        <v>0</v>
      </c>
      <c r="J44" s="56">
        <v>0</v>
      </c>
      <c r="K44" s="56">
        <v>5000</v>
      </c>
      <c r="L44" s="56">
        <v>5000</v>
      </c>
      <c r="M44" s="56">
        <v>4000</v>
      </c>
      <c r="N44" s="56">
        <v>1300</v>
      </c>
      <c r="O44" s="56">
        <v>0</v>
      </c>
      <c r="P44" s="56">
        <v>0</v>
      </c>
      <c r="Q44" s="20">
        <f t="shared" si="10"/>
        <v>15300</v>
      </c>
      <c r="R44" s="21"/>
      <c r="S44" s="196">
        <v>42821</v>
      </c>
      <c r="T44" s="196">
        <v>42824</v>
      </c>
      <c r="U44" s="196" t="s">
        <v>24</v>
      </c>
      <c r="V44" s="196">
        <v>42846</v>
      </c>
      <c r="W44" s="21" t="s">
        <v>51</v>
      </c>
      <c r="X44" s="22">
        <v>0.56000000000000005</v>
      </c>
      <c r="Y44" s="22">
        <v>0.03</v>
      </c>
      <c r="Z44" s="23">
        <v>0.41</v>
      </c>
      <c r="AA44" s="23">
        <v>1.1100000000000001</v>
      </c>
      <c r="AB44" s="23">
        <f t="shared" si="8"/>
        <v>16983</v>
      </c>
      <c r="AC44" s="21" t="s">
        <v>25</v>
      </c>
      <c r="AD44" s="21" t="s">
        <v>26</v>
      </c>
      <c r="AE44" s="21"/>
      <c r="AF44" s="24" t="s">
        <v>27</v>
      </c>
      <c r="AG44" s="21" t="s">
        <v>58</v>
      </c>
      <c r="AH44" s="19" t="s">
        <v>57</v>
      </c>
      <c r="AI44" s="25"/>
      <c r="AJ44" s="25"/>
      <c r="AK44" s="8"/>
    </row>
    <row r="45" spans="1:37" ht="17.25" hidden="1" customHeight="1">
      <c r="A45" s="19" t="s">
        <v>29</v>
      </c>
      <c r="B45" s="19" t="s">
        <v>13</v>
      </c>
      <c r="C45" s="9" t="s">
        <v>30</v>
      </c>
      <c r="D45" s="30" t="s">
        <v>48</v>
      </c>
      <c r="E45" s="9" t="s">
        <v>67</v>
      </c>
      <c r="F45" s="9">
        <v>3000</v>
      </c>
      <c r="G45" s="9" t="s">
        <v>20</v>
      </c>
      <c r="H45" s="30" t="s">
        <v>16</v>
      </c>
      <c r="I45" s="56">
        <v>0</v>
      </c>
      <c r="J45" s="56">
        <v>0</v>
      </c>
      <c r="K45" s="56">
        <v>2448</v>
      </c>
      <c r="L45" s="56">
        <v>1440</v>
      </c>
      <c r="M45" s="56">
        <v>2016</v>
      </c>
      <c r="N45" s="56">
        <v>2016</v>
      </c>
      <c r="O45" s="56">
        <v>0</v>
      </c>
      <c r="P45" s="56">
        <v>0</v>
      </c>
      <c r="Q45" s="20">
        <f t="shared" si="10"/>
        <v>7920</v>
      </c>
      <c r="R45" s="21"/>
      <c r="S45" s="196">
        <v>42821</v>
      </c>
      <c r="T45" s="196">
        <v>42824</v>
      </c>
      <c r="U45" s="196" t="s">
        <v>24</v>
      </c>
      <c r="V45" s="196">
        <v>42846</v>
      </c>
      <c r="W45" s="21" t="s">
        <v>51</v>
      </c>
      <c r="X45" s="22">
        <v>0.56000000000000005</v>
      </c>
      <c r="Y45" s="22">
        <v>0.03</v>
      </c>
      <c r="Z45" s="23">
        <v>0.41</v>
      </c>
      <c r="AA45" s="23">
        <v>1.1100000000000001</v>
      </c>
      <c r="AB45" s="23">
        <f t="shared" si="8"/>
        <v>8791.2000000000007</v>
      </c>
      <c r="AC45" s="21" t="s">
        <v>25</v>
      </c>
      <c r="AD45" s="21" t="s">
        <v>26</v>
      </c>
      <c r="AE45" s="21"/>
      <c r="AF45" s="24" t="s">
        <v>27</v>
      </c>
      <c r="AG45" s="21" t="s">
        <v>58</v>
      </c>
      <c r="AH45" s="19" t="s">
        <v>57</v>
      </c>
      <c r="AI45" s="25"/>
      <c r="AJ45" s="25"/>
      <c r="AK45" s="8"/>
    </row>
    <row r="46" spans="1:37" ht="17.25" hidden="1" customHeight="1">
      <c r="A46" s="19" t="s">
        <v>29</v>
      </c>
      <c r="B46" s="19" t="s">
        <v>13</v>
      </c>
      <c r="C46" s="9" t="s">
        <v>30</v>
      </c>
      <c r="D46" s="30" t="s">
        <v>49</v>
      </c>
      <c r="E46" s="9" t="s">
        <v>68</v>
      </c>
      <c r="F46" s="9">
        <v>4000</v>
      </c>
      <c r="G46" s="9" t="s">
        <v>20</v>
      </c>
      <c r="H46" s="30" t="s">
        <v>16</v>
      </c>
      <c r="I46" s="56">
        <v>0</v>
      </c>
      <c r="J46" s="56">
        <v>0</v>
      </c>
      <c r="K46" s="56">
        <v>0</v>
      </c>
      <c r="L46" s="56">
        <v>7800</v>
      </c>
      <c r="M46" s="56">
        <v>15000</v>
      </c>
      <c r="N46" s="56">
        <v>0</v>
      </c>
      <c r="O46" s="56">
        <v>0</v>
      </c>
      <c r="P46" s="56">
        <v>0</v>
      </c>
      <c r="Q46" s="20">
        <f t="shared" si="10"/>
        <v>22800</v>
      </c>
      <c r="R46" s="21"/>
      <c r="S46" s="196">
        <v>42821</v>
      </c>
      <c r="T46" s="196">
        <v>42824</v>
      </c>
      <c r="U46" s="196" t="s">
        <v>24</v>
      </c>
      <c r="V46" s="196">
        <v>42846</v>
      </c>
      <c r="W46" s="21" t="s">
        <v>51</v>
      </c>
      <c r="X46" s="22">
        <v>0.39</v>
      </c>
      <c r="Y46" s="22">
        <v>0.03</v>
      </c>
      <c r="Z46" s="23">
        <v>0.41</v>
      </c>
      <c r="AA46" s="23">
        <v>0.96</v>
      </c>
      <c r="AB46" s="23">
        <f t="shared" si="8"/>
        <v>21888</v>
      </c>
      <c r="AC46" s="21" t="s">
        <v>25</v>
      </c>
      <c r="AD46" s="21" t="s">
        <v>26</v>
      </c>
      <c r="AE46" s="21"/>
      <c r="AF46" s="24" t="s">
        <v>27</v>
      </c>
      <c r="AG46" s="21" t="s">
        <v>58</v>
      </c>
      <c r="AH46" s="19" t="s">
        <v>57</v>
      </c>
      <c r="AI46" s="25"/>
      <c r="AJ46" s="25"/>
      <c r="AK46" s="8"/>
    </row>
    <row r="47" spans="1:37" ht="17.25" hidden="1" customHeight="1">
      <c r="A47" s="19" t="s">
        <v>29</v>
      </c>
      <c r="B47" s="19" t="s">
        <v>13</v>
      </c>
      <c r="C47" s="9" t="s">
        <v>31</v>
      </c>
      <c r="D47" s="30" t="s">
        <v>48</v>
      </c>
      <c r="E47" s="9" t="s">
        <v>67</v>
      </c>
      <c r="F47" s="9">
        <v>3000</v>
      </c>
      <c r="G47" s="9" t="s">
        <v>21</v>
      </c>
      <c r="H47" s="30" t="s">
        <v>15</v>
      </c>
      <c r="I47" s="56">
        <v>0</v>
      </c>
      <c r="J47" s="56">
        <v>0</v>
      </c>
      <c r="K47" s="56">
        <v>4000</v>
      </c>
      <c r="L47" s="56">
        <v>10000</v>
      </c>
      <c r="M47" s="56">
        <v>5500</v>
      </c>
      <c r="N47" s="56">
        <v>3500</v>
      </c>
      <c r="O47" s="56">
        <v>0</v>
      </c>
      <c r="P47" s="56">
        <v>0</v>
      </c>
      <c r="Q47" s="20">
        <f t="shared" si="10"/>
        <v>23000</v>
      </c>
      <c r="R47" s="21"/>
      <c r="S47" s="196">
        <v>42821</v>
      </c>
      <c r="T47" s="196">
        <v>42824</v>
      </c>
      <c r="U47" s="196" t="s">
        <v>24</v>
      </c>
      <c r="V47" s="196">
        <v>42846</v>
      </c>
      <c r="W47" s="21" t="s">
        <v>51</v>
      </c>
      <c r="X47" s="22">
        <v>0.56000000000000005</v>
      </c>
      <c r="Y47" s="22">
        <v>0.03</v>
      </c>
      <c r="Z47" s="23">
        <v>0.41</v>
      </c>
      <c r="AA47" s="23">
        <v>1.1100000000000001</v>
      </c>
      <c r="AB47" s="23">
        <f t="shared" si="8"/>
        <v>25530.000000000004</v>
      </c>
      <c r="AC47" s="21" t="s">
        <v>25</v>
      </c>
      <c r="AD47" s="21" t="s">
        <v>26</v>
      </c>
      <c r="AE47" s="21"/>
      <c r="AF47" s="24" t="s">
        <v>27</v>
      </c>
      <c r="AG47" s="21" t="s">
        <v>58</v>
      </c>
      <c r="AH47" s="19" t="s">
        <v>57</v>
      </c>
      <c r="AI47" s="25"/>
      <c r="AJ47" s="25"/>
      <c r="AK47" s="8"/>
    </row>
    <row r="48" spans="1:37" ht="17.25" hidden="1" customHeight="1">
      <c r="A48" s="19" t="s">
        <v>29</v>
      </c>
      <c r="B48" s="19" t="s">
        <v>13</v>
      </c>
      <c r="C48" s="9" t="s">
        <v>30</v>
      </c>
      <c r="D48" s="30" t="s">
        <v>49</v>
      </c>
      <c r="E48" s="9" t="s">
        <v>68</v>
      </c>
      <c r="F48" s="9">
        <v>4000</v>
      </c>
      <c r="G48" s="9" t="s">
        <v>21</v>
      </c>
      <c r="H48" s="30" t="s">
        <v>15</v>
      </c>
      <c r="I48" s="56">
        <v>0</v>
      </c>
      <c r="J48" s="56">
        <v>0</v>
      </c>
      <c r="K48" s="56">
        <v>0</v>
      </c>
      <c r="L48" s="56">
        <v>7000</v>
      </c>
      <c r="M48" s="56">
        <v>0</v>
      </c>
      <c r="N48" s="56">
        <v>0</v>
      </c>
      <c r="O48" s="56">
        <v>0</v>
      </c>
      <c r="P48" s="56">
        <v>0</v>
      </c>
      <c r="Q48" s="20">
        <f t="shared" si="10"/>
        <v>7000</v>
      </c>
      <c r="R48" s="21"/>
      <c r="S48" s="196">
        <v>42821</v>
      </c>
      <c r="T48" s="196">
        <v>42824</v>
      </c>
      <c r="U48" s="196" t="s">
        <v>24</v>
      </c>
      <c r="V48" s="196">
        <v>42846</v>
      </c>
      <c r="W48" s="21" t="s">
        <v>51</v>
      </c>
      <c r="X48" s="22">
        <v>0.39</v>
      </c>
      <c r="Y48" s="22">
        <v>0.03</v>
      </c>
      <c r="Z48" s="23">
        <v>0.41</v>
      </c>
      <c r="AA48" s="23">
        <v>0.96</v>
      </c>
      <c r="AB48" s="23">
        <f t="shared" si="8"/>
        <v>6720</v>
      </c>
      <c r="AC48" s="21" t="s">
        <v>25</v>
      </c>
      <c r="AD48" s="21" t="s">
        <v>26</v>
      </c>
      <c r="AE48" s="21"/>
      <c r="AF48" s="24" t="s">
        <v>27</v>
      </c>
      <c r="AG48" s="21" t="s">
        <v>58</v>
      </c>
      <c r="AH48" s="19" t="s">
        <v>57</v>
      </c>
      <c r="AI48" s="25"/>
      <c r="AJ48" s="25"/>
      <c r="AK48" s="8"/>
    </row>
    <row r="49" spans="1:38" ht="17.25" hidden="1" customHeight="1">
      <c r="A49" s="19" t="s">
        <v>29</v>
      </c>
      <c r="B49" s="19" t="s">
        <v>13</v>
      </c>
      <c r="C49" s="9" t="s">
        <v>31</v>
      </c>
      <c r="D49" s="30" t="s">
        <v>49</v>
      </c>
      <c r="E49" s="9" t="s">
        <v>68</v>
      </c>
      <c r="F49" s="9">
        <v>4000</v>
      </c>
      <c r="G49" s="9" t="s">
        <v>21</v>
      </c>
      <c r="H49" s="30" t="s">
        <v>15</v>
      </c>
      <c r="I49" s="56">
        <v>0</v>
      </c>
      <c r="J49" s="56">
        <v>0</v>
      </c>
      <c r="K49" s="56">
        <v>0</v>
      </c>
      <c r="L49" s="56">
        <v>0</v>
      </c>
      <c r="M49" s="56">
        <v>13000</v>
      </c>
      <c r="N49" s="56">
        <v>0</v>
      </c>
      <c r="O49" s="56">
        <v>0</v>
      </c>
      <c r="P49" s="56">
        <v>0</v>
      </c>
      <c r="Q49" s="20">
        <f t="shared" si="10"/>
        <v>13000</v>
      </c>
      <c r="R49" s="21"/>
      <c r="S49" s="196">
        <v>42821</v>
      </c>
      <c r="T49" s="196">
        <v>42824</v>
      </c>
      <c r="U49" s="196" t="s">
        <v>24</v>
      </c>
      <c r="V49" s="196">
        <v>42846</v>
      </c>
      <c r="W49" s="21" t="s">
        <v>51</v>
      </c>
      <c r="X49" s="22">
        <v>0.39</v>
      </c>
      <c r="Y49" s="22">
        <v>0.03</v>
      </c>
      <c r="Z49" s="23">
        <v>0.41</v>
      </c>
      <c r="AA49" s="23">
        <v>0.96</v>
      </c>
      <c r="AB49" s="23">
        <f t="shared" si="8"/>
        <v>12480</v>
      </c>
      <c r="AC49" s="21" t="s">
        <v>25</v>
      </c>
      <c r="AD49" s="21" t="s">
        <v>26</v>
      </c>
      <c r="AE49" s="21"/>
      <c r="AF49" s="24" t="s">
        <v>27</v>
      </c>
      <c r="AG49" s="21" t="s">
        <v>58</v>
      </c>
      <c r="AH49" s="19" t="s">
        <v>57</v>
      </c>
      <c r="AI49" s="25"/>
      <c r="AJ49" s="25"/>
      <c r="AK49" s="8"/>
    </row>
    <row r="50" spans="1:38" ht="17.25" hidden="1" customHeight="1">
      <c r="A50" s="19" t="s">
        <v>29</v>
      </c>
      <c r="B50" s="19" t="s">
        <v>13</v>
      </c>
      <c r="C50" s="9" t="s">
        <v>30</v>
      </c>
      <c r="D50" s="30" t="s">
        <v>48</v>
      </c>
      <c r="E50" s="9" t="s">
        <v>67</v>
      </c>
      <c r="F50" s="9">
        <v>3000</v>
      </c>
      <c r="G50" s="9" t="s">
        <v>21</v>
      </c>
      <c r="H50" s="30" t="s">
        <v>15</v>
      </c>
      <c r="I50" s="56">
        <v>0</v>
      </c>
      <c r="J50" s="56">
        <v>0</v>
      </c>
      <c r="K50" s="56">
        <v>2000</v>
      </c>
      <c r="L50" s="56">
        <v>5000</v>
      </c>
      <c r="M50" s="56">
        <v>2590</v>
      </c>
      <c r="N50" s="56">
        <v>1500</v>
      </c>
      <c r="O50" s="56">
        <v>0</v>
      </c>
      <c r="P50" s="56">
        <v>0</v>
      </c>
      <c r="Q50" s="20">
        <f t="shared" si="10"/>
        <v>11090</v>
      </c>
      <c r="R50" s="21"/>
      <c r="S50" s="196">
        <v>42821</v>
      </c>
      <c r="T50" s="196">
        <v>42824</v>
      </c>
      <c r="U50" s="196" t="s">
        <v>24</v>
      </c>
      <c r="V50" s="196">
        <v>42846</v>
      </c>
      <c r="W50" s="21" t="s">
        <v>51</v>
      </c>
      <c r="X50" s="22">
        <v>0.56000000000000005</v>
      </c>
      <c r="Y50" s="22">
        <v>0.03</v>
      </c>
      <c r="Z50" s="23">
        <v>0.41</v>
      </c>
      <c r="AA50" s="23">
        <v>1.1100000000000001</v>
      </c>
      <c r="AB50" s="23">
        <f t="shared" si="8"/>
        <v>12309.900000000001</v>
      </c>
      <c r="AC50" s="21" t="s">
        <v>25</v>
      </c>
      <c r="AD50" s="21" t="s">
        <v>26</v>
      </c>
      <c r="AE50" s="21"/>
      <c r="AF50" s="24" t="s">
        <v>27</v>
      </c>
      <c r="AG50" s="21" t="s">
        <v>58</v>
      </c>
      <c r="AH50" s="19" t="s">
        <v>57</v>
      </c>
      <c r="AI50" s="25"/>
      <c r="AJ50" s="25"/>
      <c r="AK50" s="8"/>
    </row>
    <row r="51" spans="1:38" ht="17.25" hidden="1" customHeight="1">
      <c r="A51" s="19" t="s">
        <v>29</v>
      </c>
      <c r="B51" s="19" t="s">
        <v>13</v>
      </c>
      <c r="C51" s="9" t="s">
        <v>30</v>
      </c>
      <c r="D51" s="30" t="s">
        <v>48</v>
      </c>
      <c r="E51" s="9" t="s">
        <v>67</v>
      </c>
      <c r="F51" s="9">
        <v>3000</v>
      </c>
      <c r="G51" s="9" t="s">
        <v>39</v>
      </c>
      <c r="H51" s="30" t="s">
        <v>37</v>
      </c>
      <c r="I51" s="56">
        <v>0</v>
      </c>
      <c r="J51" s="56">
        <v>0</v>
      </c>
      <c r="K51" s="56">
        <v>2224</v>
      </c>
      <c r="L51" s="56">
        <v>1840</v>
      </c>
      <c r="M51" s="56">
        <v>1840</v>
      </c>
      <c r="N51" s="56">
        <v>0</v>
      </c>
      <c r="O51" s="56">
        <v>0</v>
      </c>
      <c r="P51" s="56">
        <v>0</v>
      </c>
      <c r="Q51" s="20">
        <f t="shared" ref="Q51:Q57" si="12">SUM(I51:P51)</f>
        <v>5904</v>
      </c>
      <c r="R51" s="21"/>
      <c r="S51" s="196">
        <v>42849</v>
      </c>
      <c r="T51" s="196">
        <f t="shared" ref="T51:T57" si="13">S51+3</f>
        <v>42852</v>
      </c>
      <c r="U51" s="196" t="s">
        <v>24</v>
      </c>
      <c r="V51" s="196">
        <f t="shared" ref="V51:V57" si="14">T51+22</f>
        <v>42874</v>
      </c>
      <c r="W51" s="21" t="s">
        <v>51</v>
      </c>
      <c r="X51" s="22">
        <v>0.56000000000000005</v>
      </c>
      <c r="Y51" s="22">
        <v>0.03</v>
      </c>
      <c r="Z51" s="23">
        <v>0.41</v>
      </c>
      <c r="AA51" s="23">
        <v>1.1100000000000001</v>
      </c>
      <c r="AB51" s="23">
        <f t="shared" si="8"/>
        <v>6553.4400000000005</v>
      </c>
      <c r="AC51" s="21" t="s">
        <v>25</v>
      </c>
      <c r="AD51" s="21" t="s">
        <v>26</v>
      </c>
      <c r="AE51" s="21" t="s">
        <v>83</v>
      </c>
      <c r="AF51" s="24" t="s">
        <v>80</v>
      </c>
      <c r="AG51" s="21" t="s">
        <v>58</v>
      </c>
      <c r="AH51" s="19" t="s">
        <v>57</v>
      </c>
      <c r="AI51" s="66" t="s">
        <v>72</v>
      </c>
      <c r="AJ51" s="25"/>
      <c r="AK51" s="8"/>
      <c r="AL51" s="8"/>
    </row>
    <row r="52" spans="1:38" ht="17.25" hidden="1" customHeight="1">
      <c r="A52" s="19" t="s">
        <v>29</v>
      </c>
      <c r="B52" s="19" t="s">
        <v>13</v>
      </c>
      <c r="C52" s="9" t="s">
        <v>30</v>
      </c>
      <c r="D52" s="30" t="s">
        <v>49</v>
      </c>
      <c r="E52" s="9" t="s">
        <v>68</v>
      </c>
      <c r="F52" s="9">
        <v>4000</v>
      </c>
      <c r="G52" s="9" t="s">
        <v>39</v>
      </c>
      <c r="H52" s="30" t="s">
        <v>37</v>
      </c>
      <c r="I52" s="56">
        <v>0</v>
      </c>
      <c r="J52" s="56">
        <v>0</v>
      </c>
      <c r="K52" s="56">
        <v>0</v>
      </c>
      <c r="L52" s="56">
        <v>8200</v>
      </c>
      <c r="M52" s="56">
        <v>12464</v>
      </c>
      <c r="N52" s="56">
        <v>0</v>
      </c>
      <c r="O52" s="56">
        <v>0</v>
      </c>
      <c r="P52" s="56">
        <v>0</v>
      </c>
      <c r="Q52" s="20">
        <f t="shared" si="12"/>
        <v>20664</v>
      </c>
      <c r="R52" s="21"/>
      <c r="S52" s="196">
        <v>42849</v>
      </c>
      <c r="T52" s="196">
        <f t="shared" si="13"/>
        <v>42852</v>
      </c>
      <c r="U52" s="196" t="s">
        <v>24</v>
      </c>
      <c r="V52" s="196">
        <f t="shared" si="14"/>
        <v>42874</v>
      </c>
      <c r="W52" s="21" t="s">
        <v>51</v>
      </c>
      <c r="X52" s="22">
        <v>0.39</v>
      </c>
      <c r="Y52" s="22">
        <v>0.03</v>
      </c>
      <c r="Z52" s="23">
        <v>0.41</v>
      </c>
      <c r="AA52" s="23">
        <v>0.96</v>
      </c>
      <c r="AB52" s="23">
        <f t="shared" si="8"/>
        <v>19837.439999999999</v>
      </c>
      <c r="AC52" s="21" t="s">
        <v>25</v>
      </c>
      <c r="AD52" s="21" t="s">
        <v>26</v>
      </c>
      <c r="AE52" s="21" t="s">
        <v>83</v>
      </c>
      <c r="AF52" s="24" t="s">
        <v>80</v>
      </c>
      <c r="AG52" s="21" t="s">
        <v>58</v>
      </c>
      <c r="AH52" s="19" t="s">
        <v>57</v>
      </c>
      <c r="AI52" s="66" t="s">
        <v>72</v>
      </c>
      <c r="AJ52" s="25"/>
      <c r="AK52" s="8"/>
      <c r="AL52" s="8"/>
    </row>
    <row r="53" spans="1:38" ht="17.25" hidden="1" customHeight="1">
      <c r="A53" s="19" t="s">
        <v>29</v>
      </c>
      <c r="B53" s="19" t="s">
        <v>13</v>
      </c>
      <c r="C53" s="9" t="s">
        <v>30</v>
      </c>
      <c r="D53" s="30" t="s">
        <v>48</v>
      </c>
      <c r="E53" s="9" t="s">
        <v>67</v>
      </c>
      <c r="F53" s="9">
        <v>3000</v>
      </c>
      <c r="G53" s="9" t="s">
        <v>20</v>
      </c>
      <c r="H53" s="30" t="s">
        <v>16</v>
      </c>
      <c r="I53" s="56">
        <v>0</v>
      </c>
      <c r="J53" s="56">
        <v>0</v>
      </c>
      <c r="K53" s="56">
        <v>10552</v>
      </c>
      <c r="L53" s="56">
        <v>8560</v>
      </c>
      <c r="M53" s="56">
        <v>4894</v>
      </c>
      <c r="N53" s="56">
        <v>1684</v>
      </c>
      <c r="O53" s="56">
        <v>0</v>
      </c>
      <c r="P53" s="56">
        <v>0</v>
      </c>
      <c r="Q53" s="20">
        <f t="shared" si="12"/>
        <v>25690</v>
      </c>
      <c r="R53" s="21"/>
      <c r="S53" s="196">
        <v>42849</v>
      </c>
      <c r="T53" s="196">
        <f t="shared" si="13"/>
        <v>42852</v>
      </c>
      <c r="U53" s="196" t="s">
        <v>24</v>
      </c>
      <c r="V53" s="196">
        <f t="shared" si="14"/>
        <v>42874</v>
      </c>
      <c r="W53" s="21" t="s">
        <v>51</v>
      </c>
      <c r="X53" s="22">
        <v>0.56000000000000005</v>
      </c>
      <c r="Y53" s="22">
        <v>0.03</v>
      </c>
      <c r="Z53" s="23">
        <v>0.41</v>
      </c>
      <c r="AA53" s="23">
        <v>1.1100000000000001</v>
      </c>
      <c r="AB53" s="23">
        <f t="shared" si="8"/>
        <v>28515.9</v>
      </c>
      <c r="AC53" s="21" t="s">
        <v>25</v>
      </c>
      <c r="AD53" s="21" t="s">
        <v>26</v>
      </c>
      <c r="AE53" s="21" t="s">
        <v>83</v>
      </c>
      <c r="AF53" s="24" t="s">
        <v>27</v>
      </c>
      <c r="AG53" s="21" t="s">
        <v>58</v>
      </c>
      <c r="AH53" s="19" t="s">
        <v>57</v>
      </c>
      <c r="AI53" s="66" t="s">
        <v>72</v>
      </c>
      <c r="AJ53" s="25"/>
      <c r="AK53" s="8"/>
      <c r="AL53" s="8"/>
    </row>
    <row r="54" spans="1:38" ht="17.25" hidden="1" customHeight="1">
      <c r="A54" s="19" t="s">
        <v>29</v>
      </c>
      <c r="B54" s="19" t="s">
        <v>13</v>
      </c>
      <c r="C54" s="9" t="s">
        <v>30</v>
      </c>
      <c r="D54" s="30" t="s">
        <v>49</v>
      </c>
      <c r="E54" s="9" t="s">
        <v>68</v>
      </c>
      <c r="F54" s="9">
        <v>4000</v>
      </c>
      <c r="G54" s="9" t="s">
        <v>20</v>
      </c>
      <c r="H54" s="30" t="s">
        <v>16</v>
      </c>
      <c r="I54" s="56">
        <v>0</v>
      </c>
      <c r="J54" s="56">
        <v>0</v>
      </c>
      <c r="K54" s="56">
        <v>0</v>
      </c>
      <c r="L54" s="56">
        <v>5200</v>
      </c>
      <c r="M54" s="56">
        <v>12000</v>
      </c>
      <c r="N54" s="56">
        <v>0</v>
      </c>
      <c r="O54" s="56">
        <v>0</v>
      </c>
      <c r="P54" s="56">
        <v>0</v>
      </c>
      <c r="Q54" s="20">
        <f t="shared" si="12"/>
        <v>17200</v>
      </c>
      <c r="R54" s="21"/>
      <c r="S54" s="196">
        <v>42849</v>
      </c>
      <c r="T54" s="196">
        <f t="shared" si="13"/>
        <v>42852</v>
      </c>
      <c r="U54" s="196" t="s">
        <v>24</v>
      </c>
      <c r="V54" s="196">
        <f t="shared" si="14"/>
        <v>42874</v>
      </c>
      <c r="W54" s="21" t="s">
        <v>51</v>
      </c>
      <c r="X54" s="22">
        <v>0.39</v>
      </c>
      <c r="Y54" s="22">
        <v>0.03</v>
      </c>
      <c r="Z54" s="23">
        <v>0.41</v>
      </c>
      <c r="AA54" s="23">
        <v>0.96</v>
      </c>
      <c r="AB54" s="23">
        <f t="shared" si="8"/>
        <v>16512</v>
      </c>
      <c r="AC54" s="21" t="s">
        <v>25</v>
      </c>
      <c r="AD54" s="21" t="s">
        <v>26</v>
      </c>
      <c r="AE54" s="21" t="s">
        <v>83</v>
      </c>
      <c r="AF54" s="24" t="s">
        <v>27</v>
      </c>
      <c r="AG54" s="21" t="s">
        <v>58</v>
      </c>
      <c r="AH54" s="19" t="s">
        <v>57</v>
      </c>
      <c r="AI54" s="66" t="s">
        <v>72</v>
      </c>
      <c r="AJ54" s="25"/>
      <c r="AK54" s="8"/>
      <c r="AL54" s="8"/>
    </row>
    <row r="55" spans="1:38" ht="17.25" hidden="1" customHeight="1">
      <c r="A55" s="19" t="s">
        <v>29</v>
      </c>
      <c r="B55" s="19" t="s">
        <v>13</v>
      </c>
      <c r="C55" s="9" t="s">
        <v>30</v>
      </c>
      <c r="D55" s="30" t="s">
        <v>49</v>
      </c>
      <c r="E55" s="9" t="s">
        <v>68</v>
      </c>
      <c r="F55" s="9">
        <v>4000</v>
      </c>
      <c r="G55" s="9" t="s">
        <v>22</v>
      </c>
      <c r="H55" s="30" t="s">
        <v>16</v>
      </c>
      <c r="I55" s="56">
        <v>0</v>
      </c>
      <c r="J55" s="56">
        <v>0</v>
      </c>
      <c r="K55" s="56">
        <v>7000</v>
      </c>
      <c r="L55" s="56">
        <v>0</v>
      </c>
      <c r="M55" s="56">
        <v>0</v>
      </c>
      <c r="N55" s="56">
        <v>0</v>
      </c>
      <c r="O55" s="56">
        <v>0</v>
      </c>
      <c r="P55" s="56">
        <v>0</v>
      </c>
      <c r="Q55" s="20">
        <f t="shared" si="12"/>
        <v>7000</v>
      </c>
      <c r="R55" s="21"/>
      <c r="S55" s="196">
        <v>42849</v>
      </c>
      <c r="T55" s="196">
        <f t="shared" si="13"/>
        <v>42852</v>
      </c>
      <c r="U55" s="196" t="s">
        <v>24</v>
      </c>
      <c r="V55" s="196">
        <f t="shared" si="14"/>
        <v>42874</v>
      </c>
      <c r="W55" s="21" t="s">
        <v>51</v>
      </c>
      <c r="X55" s="22">
        <v>0.39</v>
      </c>
      <c r="Y55" s="22">
        <v>0.03</v>
      </c>
      <c r="Z55" s="23">
        <v>0.41</v>
      </c>
      <c r="AA55" s="23">
        <v>0.96</v>
      </c>
      <c r="AB55" s="23">
        <f t="shared" si="8"/>
        <v>6720</v>
      </c>
      <c r="AC55" s="21" t="s">
        <v>25</v>
      </c>
      <c r="AD55" s="21" t="s">
        <v>26</v>
      </c>
      <c r="AE55" s="21" t="s">
        <v>83</v>
      </c>
      <c r="AF55" s="24" t="s">
        <v>27</v>
      </c>
      <c r="AG55" s="21" t="s">
        <v>58</v>
      </c>
      <c r="AH55" s="19" t="s">
        <v>57</v>
      </c>
      <c r="AI55" s="66" t="s">
        <v>72</v>
      </c>
      <c r="AJ55" s="25"/>
      <c r="AK55" s="8"/>
      <c r="AL55" s="8"/>
    </row>
    <row r="56" spans="1:38" ht="17.25" hidden="1" customHeight="1">
      <c r="A56" s="19" t="s">
        <v>29</v>
      </c>
      <c r="B56" s="19" t="s">
        <v>13</v>
      </c>
      <c r="C56" s="9" t="s">
        <v>30</v>
      </c>
      <c r="D56" s="30" t="s">
        <v>49</v>
      </c>
      <c r="E56" s="9" t="s">
        <v>68</v>
      </c>
      <c r="F56" s="9">
        <v>4000</v>
      </c>
      <c r="G56" s="9" t="s">
        <v>22</v>
      </c>
      <c r="H56" s="30" t="s">
        <v>15</v>
      </c>
      <c r="I56" s="56">
        <v>0</v>
      </c>
      <c r="J56" s="56">
        <v>0</v>
      </c>
      <c r="K56" s="56">
        <v>3000</v>
      </c>
      <c r="L56" s="56">
        <v>0</v>
      </c>
      <c r="M56" s="56">
        <v>0</v>
      </c>
      <c r="N56" s="56">
        <v>0</v>
      </c>
      <c r="O56" s="56">
        <v>0</v>
      </c>
      <c r="P56" s="56">
        <v>0</v>
      </c>
      <c r="Q56" s="20">
        <f t="shared" si="12"/>
        <v>3000</v>
      </c>
      <c r="R56" s="21"/>
      <c r="S56" s="196">
        <v>42849</v>
      </c>
      <c r="T56" s="196">
        <f t="shared" si="13"/>
        <v>42852</v>
      </c>
      <c r="U56" s="196" t="s">
        <v>24</v>
      </c>
      <c r="V56" s="196">
        <f t="shared" si="14"/>
        <v>42874</v>
      </c>
      <c r="W56" s="21" t="s">
        <v>51</v>
      </c>
      <c r="X56" s="22">
        <v>0.39</v>
      </c>
      <c r="Y56" s="22">
        <v>0.03</v>
      </c>
      <c r="Z56" s="23">
        <v>0.41</v>
      </c>
      <c r="AA56" s="23">
        <v>0.96</v>
      </c>
      <c r="AB56" s="23">
        <f t="shared" si="8"/>
        <v>2880</v>
      </c>
      <c r="AC56" s="21" t="s">
        <v>25</v>
      </c>
      <c r="AD56" s="21" t="s">
        <v>26</v>
      </c>
      <c r="AE56" s="21" t="s">
        <v>83</v>
      </c>
      <c r="AF56" s="24" t="s">
        <v>27</v>
      </c>
      <c r="AG56" s="21" t="s">
        <v>58</v>
      </c>
      <c r="AH56" s="19" t="s">
        <v>57</v>
      </c>
      <c r="AI56" s="66" t="s">
        <v>72</v>
      </c>
      <c r="AJ56" s="25"/>
      <c r="AK56" s="8"/>
      <c r="AL56" s="8"/>
    </row>
    <row r="57" spans="1:38" ht="17.25" hidden="1" customHeight="1">
      <c r="A57" s="19" t="s">
        <v>29</v>
      </c>
      <c r="B57" s="19" t="s">
        <v>13</v>
      </c>
      <c r="C57" s="9" t="s">
        <v>30</v>
      </c>
      <c r="D57" s="30" t="s">
        <v>49</v>
      </c>
      <c r="E57" s="9" t="s">
        <v>68</v>
      </c>
      <c r="F57" s="9">
        <v>4000</v>
      </c>
      <c r="G57" s="9" t="s">
        <v>22</v>
      </c>
      <c r="H57" s="30" t="s">
        <v>38</v>
      </c>
      <c r="I57" s="56">
        <v>0</v>
      </c>
      <c r="J57" s="56">
        <v>0</v>
      </c>
      <c r="K57" s="56">
        <v>5000</v>
      </c>
      <c r="L57" s="56">
        <v>0</v>
      </c>
      <c r="M57" s="56">
        <v>0</v>
      </c>
      <c r="N57" s="56">
        <v>0</v>
      </c>
      <c r="O57" s="56">
        <v>0</v>
      </c>
      <c r="P57" s="56">
        <v>0</v>
      </c>
      <c r="Q57" s="20">
        <f t="shared" si="12"/>
        <v>5000</v>
      </c>
      <c r="R57" s="21"/>
      <c r="S57" s="196">
        <v>42849</v>
      </c>
      <c r="T57" s="196">
        <f t="shared" si="13"/>
        <v>42852</v>
      </c>
      <c r="U57" s="196" t="s">
        <v>24</v>
      </c>
      <c r="V57" s="196">
        <f t="shared" si="14"/>
        <v>42874</v>
      </c>
      <c r="W57" s="21" t="s">
        <v>51</v>
      </c>
      <c r="X57" s="22">
        <v>0.39</v>
      </c>
      <c r="Y57" s="22">
        <v>0.03</v>
      </c>
      <c r="Z57" s="23">
        <v>0.41</v>
      </c>
      <c r="AA57" s="23">
        <v>0.96</v>
      </c>
      <c r="AB57" s="23">
        <f t="shared" si="8"/>
        <v>4800</v>
      </c>
      <c r="AC57" s="21" t="s">
        <v>25</v>
      </c>
      <c r="AD57" s="21" t="s">
        <v>26</v>
      </c>
      <c r="AE57" s="21" t="s">
        <v>83</v>
      </c>
      <c r="AF57" s="24" t="s">
        <v>80</v>
      </c>
      <c r="AG57" s="21" t="s">
        <v>58</v>
      </c>
      <c r="AH57" s="19" t="s">
        <v>57</v>
      </c>
      <c r="AI57" s="66" t="s">
        <v>72</v>
      </c>
      <c r="AJ57" s="25"/>
      <c r="AK57" s="8"/>
      <c r="AL57" s="8"/>
    </row>
    <row r="58" spans="1:38" ht="17.25" hidden="1" customHeight="1">
      <c r="A58" s="19" t="s">
        <v>29</v>
      </c>
      <c r="B58" s="19" t="s">
        <v>13</v>
      </c>
      <c r="C58" s="19" t="s">
        <v>98</v>
      </c>
      <c r="D58" s="67" t="s">
        <v>81</v>
      </c>
      <c r="E58" s="9" t="s">
        <v>67</v>
      </c>
      <c r="F58" s="9" t="s">
        <v>50</v>
      </c>
      <c r="G58" s="9" t="s">
        <v>71</v>
      </c>
      <c r="H58" s="30" t="s">
        <v>17</v>
      </c>
      <c r="I58" s="56">
        <v>0</v>
      </c>
      <c r="J58" s="56">
        <v>5400</v>
      </c>
      <c r="K58" s="56">
        <v>15100</v>
      </c>
      <c r="L58" s="56">
        <v>22000</v>
      </c>
      <c r="M58" s="56">
        <v>19100</v>
      </c>
      <c r="N58" s="257">
        <v>13100</v>
      </c>
      <c r="O58" s="56">
        <v>5800</v>
      </c>
      <c r="P58" s="56">
        <v>500</v>
      </c>
      <c r="Q58" s="20">
        <f>SUM(I58:P58)</f>
        <v>81000</v>
      </c>
      <c r="R58" s="21"/>
      <c r="S58" s="196">
        <v>42863</v>
      </c>
      <c r="T58" s="196">
        <f>S58+3</f>
        <v>42866</v>
      </c>
      <c r="U58" s="196" t="s">
        <v>24</v>
      </c>
      <c r="V58" s="196">
        <f>T58+22</f>
        <v>42888</v>
      </c>
      <c r="W58" s="21" t="s">
        <v>51</v>
      </c>
      <c r="X58" s="22">
        <v>0.8</v>
      </c>
      <c r="Y58" s="22">
        <v>0.03</v>
      </c>
      <c r="Z58" s="23">
        <v>0.36</v>
      </c>
      <c r="AA58" s="23">
        <v>1.52</v>
      </c>
      <c r="AB58" s="23">
        <f t="shared" si="8"/>
        <v>123120</v>
      </c>
      <c r="AC58" s="21" t="s">
        <v>25</v>
      </c>
      <c r="AD58" s="21" t="s">
        <v>26</v>
      </c>
      <c r="AE58" s="21" t="s">
        <v>83</v>
      </c>
      <c r="AF58" s="24" t="s">
        <v>27</v>
      </c>
      <c r="AG58" s="21" t="s">
        <v>58</v>
      </c>
      <c r="AH58" s="19" t="s">
        <v>56</v>
      </c>
      <c r="AI58" s="25" t="s">
        <v>74</v>
      </c>
      <c r="AJ58" s="25"/>
      <c r="AK58" s="8"/>
    </row>
    <row r="59" spans="1:38" ht="17.25" hidden="1" customHeight="1">
      <c r="A59" s="19" t="s">
        <v>29</v>
      </c>
      <c r="B59" s="19" t="s">
        <v>13</v>
      </c>
      <c r="C59" s="19" t="s">
        <v>46</v>
      </c>
      <c r="D59" s="30" t="s">
        <v>48</v>
      </c>
      <c r="E59" s="9" t="s">
        <v>67</v>
      </c>
      <c r="F59" s="9">
        <v>3000</v>
      </c>
      <c r="G59" s="9" t="s">
        <v>42</v>
      </c>
      <c r="H59" s="30" t="s">
        <v>16</v>
      </c>
      <c r="I59" s="56">
        <v>0</v>
      </c>
      <c r="J59" s="56">
        <v>0</v>
      </c>
      <c r="K59" s="56">
        <v>7000</v>
      </c>
      <c r="L59" s="56">
        <v>5500</v>
      </c>
      <c r="M59" s="56">
        <v>4000</v>
      </c>
      <c r="N59" s="56">
        <v>2002</v>
      </c>
      <c r="O59" s="56">
        <v>0</v>
      </c>
      <c r="P59" s="56">
        <v>0</v>
      </c>
      <c r="Q59" s="20">
        <f>SUM(I59:P59)</f>
        <v>18502</v>
      </c>
      <c r="R59" s="21"/>
      <c r="S59" s="196">
        <v>42877</v>
      </c>
      <c r="T59" s="196">
        <f>S59+3</f>
        <v>42880</v>
      </c>
      <c r="U59" s="196" t="s">
        <v>24</v>
      </c>
      <c r="V59" s="196">
        <f>T59+22</f>
        <v>42902</v>
      </c>
      <c r="W59" s="21" t="s">
        <v>51</v>
      </c>
      <c r="X59" s="22">
        <v>0.56000000000000005</v>
      </c>
      <c r="Y59" s="22">
        <v>0.03</v>
      </c>
      <c r="Z59" s="23">
        <v>0.36</v>
      </c>
      <c r="AA59" s="23">
        <v>1.1100000000000001</v>
      </c>
      <c r="AB59" s="23">
        <f t="shared" si="8"/>
        <v>20537.22</v>
      </c>
      <c r="AC59" s="21" t="s">
        <v>25</v>
      </c>
      <c r="AD59" s="21" t="s">
        <v>26</v>
      </c>
      <c r="AE59" s="21" t="s">
        <v>83</v>
      </c>
      <c r="AF59" s="24" t="s">
        <v>27</v>
      </c>
      <c r="AG59" s="21" t="s">
        <v>58</v>
      </c>
      <c r="AH59" s="19" t="s">
        <v>55</v>
      </c>
      <c r="AI59" s="66" t="s">
        <v>73</v>
      </c>
      <c r="AJ59" s="25"/>
      <c r="AK59" s="8"/>
    </row>
    <row r="60" spans="1:38" ht="17.25" hidden="1" customHeight="1">
      <c r="A60" s="19" t="s">
        <v>29</v>
      </c>
      <c r="B60" s="19" t="s">
        <v>13</v>
      </c>
      <c r="C60" s="19" t="s">
        <v>46</v>
      </c>
      <c r="D60" s="30" t="s">
        <v>48</v>
      </c>
      <c r="E60" s="9" t="s">
        <v>67</v>
      </c>
      <c r="F60" s="9">
        <v>3000</v>
      </c>
      <c r="G60" s="9" t="s">
        <v>42</v>
      </c>
      <c r="H60" s="30" t="s">
        <v>15</v>
      </c>
      <c r="I60" s="56">
        <v>0</v>
      </c>
      <c r="J60" s="56">
        <v>0</v>
      </c>
      <c r="K60" s="56">
        <v>9000</v>
      </c>
      <c r="L60" s="56">
        <v>7000</v>
      </c>
      <c r="M60" s="56">
        <v>5000</v>
      </c>
      <c r="N60" s="56">
        <v>3000</v>
      </c>
      <c r="O60" s="56">
        <v>0</v>
      </c>
      <c r="P60" s="56">
        <v>0</v>
      </c>
      <c r="Q60" s="20">
        <f>SUM(I60:P60)</f>
        <v>24000</v>
      </c>
      <c r="R60" s="21"/>
      <c r="S60" s="196">
        <v>42877</v>
      </c>
      <c r="T60" s="196">
        <f>S60+3</f>
        <v>42880</v>
      </c>
      <c r="U60" s="196" t="s">
        <v>24</v>
      </c>
      <c r="V60" s="196">
        <f>T60+22</f>
        <v>42902</v>
      </c>
      <c r="W60" s="21" t="s">
        <v>51</v>
      </c>
      <c r="X60" s="22">
        <v>0.56000000000000005</v>
      </c>
      <c r="Y60" s="22">
        <v>0.03</v>
      </c>
      <c r="Z60" s="23">
        <v>0.36</v>
      </c>
      <c r="AA60" s="23">
        <v>1.1100000000000001</v>
      </c>
      <c r="AB60" s="23">
        <f t="shared" si="8"/>
        <v>26640.000000000004</v>
      </c>
      <c r="AC60" s="21" t="s">
        <v>25</v>
      </c>
      <c r="AD60" s="21" t="s">
        <v>26</v>
      </c>
      <c r="AE60" s="21" t="s">
        <v>83</v>
      </c>
      <c r="AF60" s="24" t="s">
        <v>27</v>
      </c>
      <c r="AG60" s="21" t="s">
        <v>58</v>
      </c>
      <c r="AH60" s="19" t="s">
        <v>55</v>
      </c>
      <c r="AI60" s="66" t="s">
        <v>73</v>
      </c>
      <c r="AJ60" s="25"/>
      <c r="AK60" s="8"/>
    </row>
    <row r="61" spans="1:38" ht="17.25" hidden="1" customHeight="1">
      <c r="A61" s="19" t="s">
        <v>29</v>
      </c>
      <c r="B61" s="19" t="s">
        <v>13</v>
      </c>
      <c r="C61" s="19" t="s">
        <v>46</v>
      </c>
      <c r="D61" s="30" t="s">
        <v>49</v>
      </c>
      <c r="E61" s="9" t="s">
        <v>68</v>
      </c>
      <c r="F61" s="9">
        <v>4000</v>
      </c>
      <c r="G61" s="9" t="s">
        <v>42</v>
      </c>
      <c r="H61" s="30" t="s">
        <v>15</v>
      </c>
      <c r="I61" s="56">
        <v>0</v>
      </c>
      <c r="J61" s="56">
        <v>0</v>
      </c>
      <c r="K61" s="56">
        <v>1728</v>
      </c>
      <c r="L61" s="56">
        <v>5533</v>
      </c>
      <c r="M61" s="56">
        <v>0</v>
      </c>
      <c r="N61" s="56">
        <v>0</v>
      </c>
      <c r="O61" s="56">
        <v>0</v>
      </c>
      <c r="P61" s="56">
        <v>0</v>
      </c>
      <c r="Q61" s="20">
        <f>SUM(I61:P61)</f>
        <v>7261</v>
      </c>
      <c r="R61" s="21"/>
      <c r="S61" s="196">
        <v>42877</v>
      </c>
      <c r="T61" s="196">
        <f>S61+3</f>
        <v>42880</v>
      </c>
      <c r="U61" s="196" t="s">
        <v>24</v>
      </c>
      <c r="V61" s="196">
        <f>T61+22</f>
        <v>42902</v>
      </c>
      <c r="W61" s="21" t="s">
        <v>51</v>
      </c>
      <c r="X61" s="22">
        <v>0.39</v>
      </c>
      <c r="Y61" s="22">
        <v>0.03</v>
      </c>
      <c r="Z61" s="23">
        <v>0.36</v>
      </c>
      <c r="AA61" s="23">
        <v>0.96</v>
      </c>
      <c r="AB61" s="23">
        <f t="shared" si="8"/>
        <v>6970.5599999999995</v>
      </c>
      <c r="AC61" s="21" t="s">
        <v>25</v>
      </c>
      <c r="AD61" s="21" t="s">
        <v>26</v>
      </c>
      <c r="AE61" s="21" t="s">
        <v>83</v>
      </c>
      <c r="AF61" s="24" t="s">
        <v>27</v>
      </c>
      <c r="AG61" s="21" t="s">
        <v>69</v>
      </c>
      <c r="AH61" s="19" t="s">
        <v>55</v>
      </c>
      <c r="AI61" s="66" t="s">
        <v>73</v>
      </c>
      <c r="AJ61" s="25"/>
      <c r="AK61" s="8"/>
    </row>
    <row r="62" spans="1:38" ht="17.25" hidden="1" customHeight="1">
      <c r="A62" s="19" t="s">
        <v>29</v>
      </c>
      <c r="B62" s="19" t="s">
        <v>13</v>
      </c>
      <c r="C62" s="19" t="s">
        <v>46</v>
      </c>
      <c r="D62" s="30" t="s">
        <v>48</v>
      </c>
      <c r="E62" s="9" t="s">
        <v>67</v>
      </c>
      <c r="F62" s="9">
        <v>3000</v>
      </c>
      <c r="G62" s="9" t="s">
        <v>22</v>
      </c>
      <c r="H62" s="30" t="s">
        <v>41</v>
      </c>
      <c r="I62" s="56">
        <v>0</v>
      </c>
      <c r="J62" s="56">
        <v>0</v>
      </c>
      <c r="K62" s="56">
        <v>12168</v>
      </c>
      <c r="L62" s="56">
        <v>13104</v>
      </c>
      <c r="M62" s="56">
        <v>10368</v>
      </c>
      <c r="N62" s="56">
        <v>4536</v>
      </c>
      <c r="O62" s="56">
        <v>0</v>
      </c>
      <c r="P62" s="56">
        <v>0</v>
      </c>
      <c r="Q62" s="20">
        <f>SUM(I62:P62)</f>
        <v>40176</v>
      </c>
      <c r="R62" s="21"/>
      <c r="S62" s="196">
        <v>42877</v>
      </c>
      <c r="T62" s="196">
        <f t="shared" ref="T62:T85" si="15">S62+3</f>
        <v>42880</v>
      </c>
      <c r="U62" s="196" t="s">
        <v>24</v>
      </c>
      <c r="V62" s="196">
        <f>T62+22</f>
        <v>42902</v>
      </c>
      <c r="W62" s="21" t="s">
        <v>51</v>
      </c>
      <c r="X62" s="22">
        <v>0.56000000000000005</v>
      </c>
      <c r="Y62" s="22">
        <v>0.03</v>
      </c>
      <c r="Z62" s="23">
        <v>0.36</v>
      </c>
      <c r="AA62" s="23">
        <v>1.1100000000000001</v>
      </c>
      <c r="AB62" s="23">
        <f t="shared" si="8"/>
        <v>44595.360000000001</v>
      </c>
      <c r="AC62" s="21" t="s">
        <v>25</v>
      </c>
      <c r="AD62" s="21" t="s">
        <v>26</v>
      </c>
      <c r="AE62" s="21" t="s">
        <v>83</v>
      </c>
      <c r="AF62" s="24" t="s">
        <v>27</v>
      </c>
      <c r="AG62" s="21" t="s">
        <v>58</v>
      </c>
      <c r="AH62" s="19" t="s">
        <v>57</v>
      </c>
      <c r="AI62" s="66" t="s">
        <v>72</v>
      </c>
      <c r="AJ62" s="25"/>
      <c r="AK62" s="8"/>
    </row>
    <row r="63" spans="1:38" ht="17.25" hidden="1" customHeight="1">
      <c r="A63" s="19" t="s">
        <v>29</v>
      </c>
      <c r="B63" s="19" t="s">
        <v>13</v>
      </c>
      <c r="C63" s="19" t="s">
        <v>46</v>
      </c>
      <c r="D63" s="30" t="s">
        <v>48</v>
      </c>
      <c r="E63" s="9" t="s">
        <v>67</v>
      </c>
      <c r="F63" s="9">
        <v>3000</v>
      </c>
      <c r="G63" s="9" t="s">
        <v>19</v>
      </c>
      <c r="H63" s="30" t="s">
        <v>41</v>
      </c>
      <c r="I63" s="56">
        <v>0</v>
      </c>
      <c r="J63" s="56">
        <v>0</v>
      </c>
      <c r="K63" s="56">
        <v>2016</v>
      </c>
      <c r="L63" s="56">
        <v>4032</v>
      </c>
      <c r="M63" s="56">
        <v>4032</v>
      </c>
      <c r="N63" s="56">
        <v>2016</v>
      </c>
      <c r="O63" s="56">
        <v>0</v>
      </c>
      <c r="P63" s="56">
        <v>0</v>
      </c>
      <c r="Q63" s="20">
        <f t="shared" ref="Q63:Q85" si="16">SUM(I63:P63)</f>
        <v>12096</v>
      </c>
      <c r="R63" s="21"/>
      <c r="S63" s="196">
        <v>42877</v>
      </c>
      <c r="T63" s="196">
        <f t="shared" si="15"/>
        <v>42880</v>
      </c>
      <c r="U63" s="196" t="s">
        <v>24</v>
      </c>
      <c r="V63" s="196">
        <f t="shared" ref="V63:V85" si="17">T63+22</f>
        <v>42902</v>
      </c>
      <c r="W63" s="21" t="s">
        <v>51</v>
      </c>
      <c r="X63" s="22">
        <v>0.56000000000000005</v>
      </c>
      <c r="Y63" s="22">
        <v>0.03</v>
      </c>
      <c r="Z63" s="23">
        <v>0.36</v>
      </c>
      <c r="AA63" s="23">
        <v>1.1100000000000001</v>
      </c>
      <c r="AB63" s="23">
        <f t="shared" si="8"/>
        <v>13426.560000000001</v>
      </c>
      <c r="AC63" s="21" t="s">
        <v>25</v>
      </c>
      <c r="AD63" s="21" t="s">
        <v>26</v>
      </c>
      <c r="AE63" s="21" t="s">
        <v>83</v>
      </c>
      <c r="AF63" s="24" t="s">
        <v>27</v>
      </c>
      <c r="AG63" s="21" t="s">
        <v>58</v>
      </c>
      <c r="AH63" s="19" t="s">
        <v>57</v>
      </c>
      <c r="AI63" s="66" t="s">
        <v>72</v>
      </c>
      <c r="AJ63" s="25"/>
      <c r="AK63" s="8"/>
    </row>
    <row r="64" spans="1:38" ht="17.25" hidden="1" customHeight="1">
      <c r="A64" s="19" t="s">
        <v>29</v>
      </c>
      <c r="B64" s="19" t="s">
        <v>13</v>
      </c>
      <c r="C64" s="19" t="s">
        <v>46</v>
      </c>
      <c r="D64" s="30" t="s">
        <v>48</v>
      </c>
      <c r="E64" s="9" t="s">
        <v>67</v>
      </c>
      <c r="F64" s="9">
        <v>3000</v>
      </c>
      <c r="G64" s="9" t="s">
        <v>42</v>
      </c>
      <c r="H64" s="30" t="s">
        <v>16</v>
      </c>
      <c r="I64" s="56">
        <v>0</v>
      </c>
      <c r="J64" s="56">
        <v>0</v>
      </c>
      <c r="K64" s="56">
        <v>0</v>
      </c>
      <c r="L64" s="56">
        <v>0</v>
      </c>
      <c r="M64" s="56">
        <v>63</v>
      </c>
      <c r="N64" s="56">
        <v>436</v>
      </c>
      <c r="O64" s="56">
        <v>0</v>
      </c>
      <c r="P64" s="56">
        <v>0</v>
      </c>
      <c r="Q64" s="20">
        <f t="shared" si="16"/>
        <v>499</v>
      </c>
      <c r="R64" s="21"/>
      <c r="S64" s="196">
        <v>42891</v>
      </c>
      <c r="T64" s="196">
        <f t="shared" si="15"/>
        <v>42894</v>
      </c>
      <c r="U64" s="196" t="s">
        <v>24</v>
      </c>
      <c r="V64" s="196">
        <f t="shared" si="17"/>
        <v>42916</v>
      </c>
      <c r="W64" s="21" t="s">
        <v>51</v>
      </c>
      <c r="X64" s="22">
        <v>0.56000000000000005</v>
      </c>
      <c r="Y64" s="22">
        <v>0.03</v>
      </c>
      <c r="Z64" s="23">
        <v>0.36</v>
      </c>
      <c r="AA64" s="23">
        <v>1.1100000000000001</v>
      </c>
      <c r="AB64" s="23">
        <f t="shared" si="8"/>
        <v>553.8900000000001</v>
      </c>
      <c r="AC64" s="21" t="s">
        <v>25</v>
      </c>
      <c r="AD64" s="21" t="s">
        <v>26</v>
      </c>
      <c r="AE64" s="21" t="s">
        <v>83</v>
      </c>
      <c r="AF64" s="24" t="s">
        <v>27</v>
      </c>
      <c r="AG64" s="21" t="s">
        <v>58</v>
      </c>
      <c r="AH64" s="19" t="s">
        <v>55</v>
      </c>
      <c r="AI64" s="66" t="s">
        <v>73</v>
      </c>
      <c r="AJ64" s="25"/>
      <c r="AK64" s="8"/>
    </row>
    <row r="65" spans="1:37" ht="17.25" hidden="1" customHeight="1">
      <c r="A65" s="19" t="s">
        <v>29</v>
      </c>
      <c r="B65" s="19" t="s">
        <v>13</v>
      </c>
      <c r="C65" s="19" t="s">
        <v>46</v>
      </c>
      <c r="D65" s="30" t="s">
        <v>48</v>
      </c>
      <c r="E65" s="9" t="s">
        <v>67</v>
      </c>
      <c r="F65" s="9">
        <v>3000</v>
      </c>
      <c r="G65" s="9" t="s">
        <v>42</v>
      </c>
      <c r="H65" s="30" t="s">
        <v>38</v>
      </c>
      <c r="I65" s="56">
        <v>0</v>
      </c>
      <c r="J65" s="56">
        <v>0</v>
      </c>
      <c r="K65" s="56">
        <v>5029</v>
      </c>
      <c r="L65" s="56">
        <v>6165</v>
      </c>
      <c r="M65" s="56">
        <v>7091</v>
      </c>
      <c r="N65" s="56">
        <v>8124</v>
      </c>
      <c r="O65" s="56">
        <v>0</v>
      </c>
      <c r="P65" s="56">
        <v>0</v>
      </c>
      <c r="Q65" s="20">
        <f t="shared" si="16"/>
        <v>26409</v>
      </c>
      <c r="R65" s="21"/>
      <c r="S65" s="196">
        <v>42891</v>
      </c>
      <c r="T65" s="196">
        <f t="shared" si="15"/>
        <v>42894</v>
      </c>
      <c r="U65" s="196" t="s">
        <v>24</v>
      </c>
      <c r="V65" s="196">
        <f t="shared" si="17"/>
        <v>42916</v>
      </c>
      <c r="W65" s="21" t="s">
        <v>51</v>
      </c>
      <c r="X65" s="22">
        <v>0.56000000000000005</v>
      </c>
      <c r="Y65" s="22">
        <v>0.03</v>
      </c>
      <c r="Z65" s="23">
        <v>0.36</v>
      </c>
      <c r="AA65" s="23">
        <v>1.1100000000000001</v>
      </c>
      <c r="AB65" s="23">
        <f t="shared" si="8"/>
        <v>29313.99</v>
      </c>
      <c r="AC65" s="21" t="s">
        <v>25</v>
      </c>
      <c r="AD65" s="21" t="s">
        <v>26</v>
      </c>
      <c r="AE65" s="21" t="s">
        <v>83</v>
      </c>
      <c r="AF65" s="24" t="s">
        <v>80</v>
      </c>
      <c r="AG65" s="21" t="s">
        <v>58</v>
      </c>
      <c r="AH65" s="19" t="s">
        <v>55</v>
      </c>
      <c r="AI65" s="66" t="s">
        <v>73</v>
      </c>
      <c r="AJ65" s="25"/>
      <c r="AK65" s="8"/>
    </row>
    <row r="66" spans="1:37" ht="17.25" hidden="1" customHeight="1">
      <c r="A66" s="19" t="s">
        <v>29</v>
      </c>
      <c r="B66" s="19" t="s">
        <v>13</v>
      </c>
      <c r="C66" s="19" t="s">
        <v>46</v>
      </c>
      <c r="D66" s="30" t="s">
        <v>49</v>
      </c>
      <c r="E66" s="9" t="s">
        <v>68</v>
      </c>
      <c r="F66" s="9">
        <v>4000</v>
      </c>
      <c r="G66" s="9" t="s">
        <v>92</v>
      </c>
      <c r="H66" s="30" t="s">
        <v>40</v>
      </c>
      <c r="I66" s="56">
        <v>0</v>
      </c>
      <c r="J66" s="56">
        <v>0</v>
      </c>
      <c r="K66" s="56">
        <v>7896</v>
      </c>
      <c r="L66" s="56">
        <v>15884</v>
      </c>
      <c r="M66" s="56">
        <v>16138</v>
      </c>
      <c r="N66" s="56">
        <v>0</v>
      </c>
      <c r="O66" s="56">
        <v>0</v>
      </c>
      <c r="P66" s="56">
        <v>0</v>
      </c>
      <c r="Q66" s="20">
        <f t="shared" si="16"/>
        <v>39918</v>
      </c>
      <c r="R66" s="21"/>
      <c r="S66" s="196">
        <v>42891</v>
      </c>
      <c r="T66" s="196">
        <f t="shared" si="15"/>
        <v>42894</v>
      </c>
      <c r="U66" s="196" t="s">
        <v>24</v>
      </c>
      <c r="V66" s="196">
        <f t="shared" si="17"/>
        <v>42916</v>
      </c>
      <c r="W66" s="21" t="s">
        <v>51</v>
      </c>
      <c r="X66" s="22">
        <v>0.39</v>
      </c>
      <c r="Y66" s="22">
        <v>0.03</v>
      </c>
      <c r="Z66" s="23">
        <v>0.36</v>
      </c>
      <c r="AA66" s="23">
        <v>0.96</v>
      </c>
      <c r="AB66" s="23">
        <f t="shared" si="8"/>
        <v>38321.279999999999</v>
      </c>
      <c r="AC66" s="21" t="s">
        <v>25</v>
      </c>
      <c r="AD66" s="21" t="s">
        <v>26</v>
      </c>
      <c r="AE66" s="21" t="s">
        <v>83</v>
      </c>
      <c r="AF66" s="24" t="s">
        <v>27</v>
      </c>
      <c r="AG66" s="21" t="s">
        <v>93</v>
      </c>
      <c r="AH66" s="19" t="s">
        <v>57</v>
      </c>
      <c r="AI66" s="66" t="s">
        <v>72</v>
      </c>
      <c r="AJ66" s="25"/>
      <c r="AK66" s="8"/>
    </row>
    <row r="67" spans="1:37" ht="17.25" hidden="1" customHeight="1">
      <c r="A67" s="19" t="s">
        <v>29</v>
      </c>
      <c r="B67" s="19" t="s">
        <v>13</v>
      </c>
      <c r="C67" s="19" t="s">
        <v>46</v>
      </c>
      <c r="D67" s="30" t="s">
        <v>48</v>
      </c>
      <c r="E67" s="9" t="s">
        <v>67</v>
      </c>
      <c r="F67" s="9">
        <v>3000</v>
      </c>
      <c r="G67" s="9" t="s">
        <v>22</v>
      </c>
      <c r="H67" s="30" t="s">
        <v>41</v>
      </c>
      <c r="I67" s="56">
        <v>0</v>
      </c>
      <c r="J67" s="56">
        <v>0</v>
      </c>
      <c r="K67" s="56">
        <v>5063</v>
      </c>
      <c r="L67" s="56">
        <v>3823</v>
      </c>
      <c r="M67" s="56">
        <v>1480</v>
      </c>
      <c r="N67" s="56">
        <v>1089</v>
      </c>
      <c r="O67" s="56">
        <v>0</v>
      </c>
      <c r="P67" s="56">
        <v>0</v>
      </c>
      <c r="Q67" s="20">
        <f t="shared" si="16"/>
        <v>11455</v>
      </c>
      <c r="R67" s="21"/>
      <c r="S67" s="196">
        <v>42891</v>
      </c>
      <c r="T67" s="196">
        <f t="shared" si="15"/>
        <v>42894</v>
      </c>
      <c r="U67" s="196" t="s">
        <v>24</v>
      </c>
      <c r="V67" s="196">
        <f t="shared" si="17"/>
        <v>42916</v>
      </c>
      <c r="W67" s="21" t="s">
        <v>51</v>
      </c>
      <c r="X67" s="22">
        <v>0.56000000000000005</v>
      </c>
      <c r="Y67" s="22">
        <v>0.03</v>
      </c>
      <c r="Z67" s="23">
        <v>0.36</v>
      </c>
      <c r="AA67" s="23">
        <v>1.1100000000000001</v>
      </c>
      <c r="AB67" s="23">
        <f t="shared" si="8"/>
        <v>12715.050000000001</v>
      </c>
      <c r="AC67" s="21" t="s">
        <v>25</v>
      </c>
      <c r="AD67" s="21" t="s">
        <v>26</v>
      </c>
      <c r="AE67" s="21" t="s">
        <v>83</v>
      </c>
      <c r="AF67" s="24" t="s">
        <v>27</v>
      </c>
      <c r="AG67" s="21" t="s">
        <v>58</v>
      </c>
      <c r="AH67" s="19" t="s">
        <v>57</v>
      </c>
      <c r="AI67" s="66" t="s">
        <v>72</v>
      </c>
      <c r="AJ67" s="25"/>
      <c r="AK67" s="8"/>
    </row>
    <row r="68" spans="1:37" ht="17.25" hidden="1" customHeight="1">
      <c r="A68" s="19" t="s">
        <v>29</v>
      </c>
      <c r="B68" s="19" t="s">
        <v>13</v>
      </c>
      <c r="C68" s="19" t="s">
        <v>46</v>
      </c>
      <c r="D68" s="30" t="s">
        <v>49</v>
      </c>
      <c r="E68" s="9" t="s">
        <v>68</v>
      </c>
      <c r="F68" s="9">
        <v>4000</v>
      </c>
      <c r="G68" s="9" t="s">
        <v>42</v>
      </c>
      <c r="H68" s="30" t="s">
        <v>16</v>
      </c>
      <c r="I68" s="56">
        <v>0</v>
      </c>
      <c r="J68" s="56">
        <v>0</v>
      </c>
      <c r="K68" s="56">
        <v>2074</v>
      </c>
      <c r="L68" s="56">
        <v>7933</v>
      </c>
      <c r="M68" s="56">
        <v>0</v>
      </c>
      <c r="N68" s="56">
        <v>0</v>
      </c>
      <c r="O68" s="56">
        <v>0</v>
      </c>
      <c r="P68" s="56">
        <v>0</v>
      </c>
      <c r="Q68" s="20">
        <f t="shared" si="16"/>
        <v>10007</v>
      </c>
      <c r="R68" s="21"/>
      <c r="S68" s="196">
        <v>42891</v>
      </c>
      <c r="T68" s="196">
        <f t="shared" si="15"/>
        <v>42894</v>
      </c>
      <c r="U68" s="196" t="s">
        <v>24</v>
      </c>
      <c r="V68" s="196">
        <f t="shared" si="17"/>
        <v>42916</v>
      </c>
      <c r="W68" s="21" t="s">
        <v>51</v>
      </c>
      <c r="X68" s="22">
        <v>0.39</v>
      </c>
      <c r="Y68" s="22">
        <v>0.03</v>
      </c>
      <c r="Z68" s="23">
        <v>0.36</v>
      </c>
      <c r="AA68" s="23">
        <v>0.96</v>
      </c>
      <c r="AB68" s="23">
        <f t="shared" si="8"/>
        <v>9606.7199999999993</v>
      </c>
      <c r="AC68" s="21" t="s">
        <v>25</v>
      </c>
      <c r="AD68" s="21" t="s">
        <v>26</v>
      </c>
      <c r="AE68" s="21" t="s">
        <v>83</v>
      </c>
      <c r="AF68" s="24" t="s">
        <v>27</v>
      </c>
      <c r="AG68" s="21" t="s">
        <v>69</v>
      </c>
      <c r="AH68" s="19" t="s">
        <v>55</v>
      </c>
      <c r="AI68" s="66" t="s">
        <v>73</v>
      </c>
      <c r="AJ68" s="25"/>
      <c r="AK68" s="8"/>
    </row>
    <row r="69" spans="1:37" ht="17.25" hidden="1" customHeight="1">
      <c r="A69" s="19" t="s">
        <v>29</v>
      </c>
      <c r="B69" s="19" t="s">
        <v>13</v>
      </c>
      <c r="C69" s="19" t="s">
        <v>46</v>
      </c>
      <c r="D69" s="30" t="s">
        <v>49</v>
      </c>
      <c r="E69" s="9" t="s">
        <v>68</v>
      </c>
      <c r="F69" s="9">
        <v>4000</v>
      </c>
      <c r="G69" s="9" t="s">
        <v>42</v>
      </c>
      <c r="H69" s="30" t="s">
        <v>15</v>
      </c>
      <c r="I69" s="56">
        <v>0</v>
      </c>
      <c r="J69" s="56">
        <v>0</v>
      </c>
      <c r="K69" s="56">
        <v>576</v>
      </c>
      <c r="L69" s="56">
        <v>1728</v>
      </c>
      <c r="M69" s="56">
        <v>0</v>
      </c>
      <c r="N69" s="56">
        <v>0</v>
      </c>
      <c r="O69" s="56">
        <v>0</v>
      </c>
      <c r="P69" s="56">
        <v>0</v>
      </c>
      <c r="Q69" s="20">
        <f t="shared" si="16"/>
        <v>2304</v>
      </c>
      <c r="R69" s="21"/>
      <c r="S69" s="196">
        <v>42891</v>
      </c>
      <c r="T69" s="196">
        <f t="shared" si="15"/>
        <v>42894</v>
      </c>
      <c r="U69" s="196" t="s">
        <v>24</v>
      </c>
      <c r="V69" s="196">
        <f t="shared" si="17"/>
        <v>42916</v>
      </c>
      <c r="W69" s="21" t="s">
        <v>51</v>
      </c>
      <c r="X69" s="22">
        <v>0.39</v>
      </c>
      <c r="Y69" s="22">
        <v>0.03</v>
      </c>
      <c r="Z69" s="23">
        <v>0.36</v>
      </c>
      <c r="AA69" s="23">
        <v>0.96</v>
      </c>
      <c r="AB69" s="23">
        <f t="shared" si="8"/>
        <v>2211.84</v>
      </c>
      <c r="AC69" s="21" t="s">
        <v>25</v>
      </c>
      <c r="AD69" s="21" t="s">
        <v>26</v>
      </c>
      <c r="AE69" s="21" t="s">
        <v>83</v>
      </c>
      <c r="AF69" s="24" t="s">
        <v>27</v>
      </c>
      <c r="AG69" s="21" t="s">
        <v>69</v>
      </c>
      <c r="AH69" s="19" t="s">
        <v>55</v>
      </c>
      <c r="AI69" s="66" t="s">
        <v>73</v>
      </c>
      <c r="AJ69" s="25"/>
      <c r="AK69" s="8"/>
    </row>
    <row r="70" spans="1:37" ht="17.25" hidden="1" customHeight="1">
      <c r="A70" s="19" t="s">
        <v>29</v>
      </c>
      <c r="B70" s="19" t="s">
        <v>13</v>
      </c>
      <c r="C70" s="19" t="s">
        <v>46</v>
      </c>
      <c r="D70" s="30" t="s">
        <v>49</v>
      </c>
      <c r="E70" s="9" t="s">
        <v>68</v>
      </c>
      <c r="F70" s="9">
        <v>4000</v>
      </c>
      <c r="G70" s="9" t="s">
        <v>42</v>
      </c>
      <c r="H70" s="30" t="s">
        <v>38</v>
      </c>
      <c r="I70" s="56">
        <v>0</v>
      </c>
      <c r="J70" s="56">
        <v>0</v>
      </c>
      <c r="K70" s="56">
        <v>4017</v>
      </c>
      <c r="L70" s="56">
        <v>6042</v>
      </c>
      <c r="M70" s="56">
        <v>4096</v>
      </c>
      <c r="N70" s="56">
        <v>0</v>
      </c>
      <c r="O70" s="56">
        <v>0</v>
      </c>
      <c r="P70" s="56">
        <v>0</v>
      </c>
      <c r="Q70" s="20">
        <f t="shared" si="16"/>
        <v>14155</v>
      </c>
      <c r="R70" s="21"/>
      <c r="S70" s="196">
        <v>42891</v>
      </c>
      <c r="T70" s="196">
        <f t="shared" si="15"/>
        <v>42894</v>
      </c>
      <c r="U70" s="196" t="s">
        <v>24</v>
      </c>
      <c r="V70" s="196">
        <f t="shared" si="17"/>
        <v>42916</v>
      </c>
      <c r="W70" s="21" t="s">
        <v>51</v>
      </c>
      <c r="X70" s="22">
        <v>0.39</v>
      </c>
      <c r="Y70" s="22">
        <v>0.03</v>
      </c>
      <c r="Z70" s="23">
        <v>0.36</v>
      </c>
      <c r="AA70" s="23">
        <v>0.96</v>
      </c>
      <c r="AB70" s="23">
        <f t="shared" si="8"/>
        <v>13588.8</v>
      </c>
      <c r="AC70" s="21" t="s">
        <v>25</v>
      </c>
      <c r="AD70" s="21" t="s">
        <v>26</v>
      </c>
      <c r="AE70" s="21" t="s">
        <v>83</v>
      </c>
      <c r="AF70" s="24" t="s">
        <v>80</v>
      </c>
      <c r="AG70" s="21" t="s">
        <v>70</v>
      </c>
      <c r="AH70" s="19" t="s">
        <v>55</v>
      </c>
      <c r="AI70" s="66" t="s">
        <v>73</v>
      </c>
      <c r="AJ70" s="25"/>
      <c r="AK70" s="8"/>
    </row>
    <row r="71" spans="1:37" ht="17.25" hidden="1" customHeight="1">
      <c r="A71" s="19" t="s">
        <v>29</v>
      </c>
      <c r="B71" s="19" t="s">
        <v>13</v>
      </c>
      <c r="C71" s="19" t="s">
        <v>46</v>
      </c>
      <c r="D71" s="67" t="s">
        <v>81</v>
      </c>
      <c r="E71" s="9" t="s">
        <v>67</v>
      </c>
      <c r="F71" s="9" t="s">
        <v>50</v>
      </c>
      <c r="G71" s="9" t="s">
        <v>89</v>
      </c>
      <c r="H71" s="30" t="s">
        <v>41</v>
      </c>
      <c r="I71" s="56">
        <v>0</v>
      </c>
      <c r="J71" s="69">
        <v>1300</v>
      </c>
      <c r="K71" s="69">
        <v>3580</v>
      </c>
      <c r="L71" s="69">
        <v>5070</v>
      </c>
      <c r="M71" s="69">
        <v>4550</v>
      </c>
      <c r="N71" s="69">
        <v>3010</v>
      </c>
      <c r="O71" s="69">
        <v>1330</v>
      </c>
      <c r="P71" s="69">
        <v>160</v>
      </c>
      <c r="Q71" s="20">
        <f t="shared" si="16"/>
        <v>19000</v>
      </c>
      <c r="R71" s="10">
        <v>42858</v>
      </c>
      <c r="S71" s="196">
        <v>42891</v>
      </c>
      <c r="T71" s="196">
        <f t="shared" si="15"/>
        <v>42894</v>
      </c>
      <c r="U71" s="196" t="s">
        <v>24</v>
      </c>
      <c r="V71" s="196">
        <f t="shared" si="17"/>
        <v>42916</v>
      </c>
      <c r="W71" s="21" t="s">
        <v>51</v>
      </c>
      <c r="X71" s="22">
        <v>0.8</v>
      </c>
      <c r="Y71" s="22">
        <v>2.5000000000000001E-2</v>
      </c>
      <c r="Z71" s="23">
        <v>0.36</v>
      </c>
      <c r="AA71" s="23">
        <v>1.52</v>
      </c>
      <c r="AB71" s="23">
        <f t="shared" si="8"/>
        <v>28880</v>
      </c>
      <c r="AC71" s="21" t="s">
        <v>25</v>
      </c>
      <c r="AD71" s="21" t="s">
        <v>44</v>
      </c>
      <c r="AE71" s="21" t="s">
        <v>84</v>
      </c>
      <c r="AF71" s="24" t="s">
        <v>27</v>
      </c>
      <c r="AG71" s="21" t="s">
        <v>86</v>
      </c>
      <c r="AH71" s="19" t="s">
        <v>56</v>
      </c>
      <c r="AI71" s="25" t="s">
        <v>74</v>
      </c>
      <c r="AJ71" s="25" t="s">
        <v>87</v>
      </c>
      <c r="AK71" s="8"/>
    </row>
    <row r="72" spans="1:37" ht="17.25" hidden="1" customHeight="1">
      <c r="A72" s="19" t="s">
        <v>29</v>
      </c>
      <c r="B72" s="19" t="s">
        <v>13</v>
      </c>
      <c r="C72" s="19" t="s">
        <v>46</v>
      </c>
      <c r="D72" s="30" t="s">
        <v>48</v>
      </c>
      <c r="E72" s="9" t="s">
        <v>67</v>
      </c>
      <c r="F72" s="9">
        <v>3000</v>
      </c>
      <c r="G72" s="9" t="s">
        <v>42</v>
      </c>
      <c r="H72" s="30" t="s">
        <v>15</v>
      </c>
      <c r="I72" s="56">
        <v>0</v>
      </c>
      <c r="J72" s="56">
        <v>0</v>
      </c>
      <c r="K72" s="56">
        <v>14</v>
      </c>
      <c r="L72" s="56">
        <v>0</v>
      </c>
      <c r="M72" s="56">
        <v>48</v>
      </c>
      <c r="N72" s="56">
        <v>25</v>
      </c>
      <c r="O72" s="56">
        <v>0</v>
      </c>
      <c r="P72" s="56">
        <v>0</v>
      </c>
      <c r="Q72" s="20">
        <f t="shared" si="16"/>
        <v>87</v>
      </c>
      <c r="R72" s="21"/>
      <c r="S72" s="196">
        <v>42891</v>
      </c>
      <c r="T72" s="196">
        <f t="shared" si="15"/>
        <v>42894</v>
      </c>
      <c r="U72" s="196" t="s">
        <v>24</v>
      </c>
      <c r="V72" s="196">
        <f t="shared" si="17"/>
        <v>42916</v>
      </c>
      <c r="W72" s="21" t="s">
        <v>51</v>
      </c>
      <c r="X72" s="22">
        <v>0.56000000000000005</v>
      </c>
      <c r="Y72" s="22">
        <v>0.03</v>
      </c>
      <c r="Z72" s="23">
        <v>0.36</v>
      </c>
      <c r="AA72" s="23">
        <v>1.1100000000000001</v>
      </c>
      <c r="AB72" s="23">
        <f t="shared" si="8"/>
        <v>96.570000000000007</v>
      </c>
      <c r="AC72" s="21" t="s">
        <v>25</v>
      </c>
      <c r="AD72" s="21" t="s">
        <v>26</v>
      </c>
      <c r="AE72" s="21" t="s">
        <v>83</v>
      </c>
      <c r="AF72" s="24" t="s">
        <v>27</v>
      </c>
      <c r="AG72" s="21" t="s">
        <v>58</v>
      </c>
      <c r="AH72" s="19" t="s">
        <v>55</v>
      </c>
      <c r="AI72" s="66" t="s">
        <v>73</v>
      </c>
      <c r="AJ72" s="25"/>
      <c r="AK72" s="8"/>
    </row>
    <row r="73" spans="1:37" ht="17.25" hidden="1" customHeight="1">
      <c r="A73" s="19" t="s">
        <v>29</v>
      </c>
      <c r="B73" s="19" t="s">
        <v>13</v>
      </c>
      <c r="C73" s="19" t="s">
        <v>46</v>
      </c>
      <c r="D73" s="67" t="s">
        <v>81</v>
      </c>
      <c r="E73" s="9" t="s">
        <v>67</v>
      </c>
      <c r="F73" s="9" t="s">
        <v>50</v>
      </c>
      <c r="G73" s="9" t="s">
        <v>43</v>
      </c>
      <c r="H73" s="30" t="s">
        <v>38</v>
      </c>
      <c r="I73" s="56">
        <v>0</v>
      </c>
      <c r="J73" s="56">
        <v>504</v>
      </c>
      <c r="K73" s="56">
        <v>1152</v>
      </c>
      <c r="L73" s="56">
        <v>2016</v>
      </c>
      <c r="M73" s="56">
        <v>1152</v>
      </c>
      <c r="N73" s="56">
        <v>1080</v>
      </c>
      <c r="O73" s="56">
        <v>432</v>
      </c>
      <c r="P73" s="56">
        <v>144</v>
      </c>
      <c r="Q73" s="20">
        <f t="shared" si="16"/>
        <v>6480</v>
      </c>
      <c r="R73" s="10">
        <v>42881</v>
      </c>
      <c r="S73" s="196">
        <v>42898</v>
      </c>
      <c r="T73" s="196">
        <f t="shared" si="15"/>
        <v>42901</v>
      </c>
      <c r="U73" s="196" t="s">
        <v>24</v>
      </c>
      <c r="V73" s="196">
        <f t="shared" si="17"/>
        <v>42923</v>
      </c>
      <c r="W73" s="21" t="s">
        <v>51</v>
      </c>
      <c r="X73" s="22">
        <v>0.8</v>
      </c>
      <c r="Y73" s="22">
        <v>2.5000000000000001E-2</v>
      </c>
      <c r="Z73" s="23">
        <v>0.36</v>
      </c>
      <c r="AA73" s="23">
        <v>1.52</v>
      </c>
      <c r="AB73" s="23">
        <f t="shared" si="8"/>
        <v>9849.6</v>
      </c>
      <c r="AC73" s="21" t="s">
        <v>25</v>
      </c>
      <c r="AD73" s="21" t="s">
        <v>44</v>
      </c>
      <c r="AE73" s="21" t="s">
        <v>84</v>
      </c>
      <c r="AF73" s="24" t="s">
        <v>27</v>
      </c>
      <c r="AG73" s="21" t="s">
        <v>102</v>
      </c>
      <c r="AH73" s="19" t="s">
        <v>56</v>
      </c>
      <c r="AI73" s="25" t="s">
        <v>74</v>
      </c>
      <c r="AJ73" s="25"/>
      <c r="AK73" s="8"/>
    </row>
    <row r="74" spans="1:37" ht="17.25" hidden="1" customHeight="1">
      <c r="A74" s="19" t="s">
        <v>29</v>
      </c>
      <c r="B74" s="19" t="s">
        <v>13</v>
      </c>
      <c r="C74" s="19" t="s">
        <v>46</v>
      </c>
      <c r="D74" s="67" t="s">
        <v>81</v>
      </c>
      <c r="E74" s="9" t="s">
        <v>67</v>
      </c>
      <c r="F74" s="9" t="s">
        <v>50</v>
      </c>
      <c r="G74" s="9" t="s">
        <v>85</v>
      </c>
      <c r="H74" s="30" t="s">
        <v>17</v>
      </c>
      <c r="I74" s="56">
        <v>0</v>
      </c>
      <c r="J74" s="56">
        <v>4248</v>
      </c>
      <c r="K74" s="56">
        <v>8352</v>
      </c>
      <c r="L74" s="56">
        <v>16560</v>
      </c>
      <c r="M74" s="56">
        <v>8136</v>
      </c>
      <c r="N74" s="257">
        <v>8064</v>
      </c>
      <c r="O74" s="56">
        <v>3888</v>
      </c>
      <c r="P74" s="56">
        <v>288</v>
      </c>
      <c r="Q74" s="20">
        <f t="shared" si="16"/>
        <v>49536</v>
      </c>
      <c r="R74" s="10">
        <v>42858</v>
      </c>
      <c r="S74" s="196">
        <v>42898</v>
      </c>
      <c r="T74" s="196">
        <f t="shared" si="15"/>
        <v>42901</v>
      </c>
      <c r="U74" s="196" t="s">
        <v>24</v>
      </c>
      <c r="V74" s="196">
        <f t="shared" si="17"/>
        <v>42923</v>
      </c>
      <c r="W74" s="21" t="s">
        <v>51</v>
      </c>
      <c r="X74" s="22">
        <v>0.8</v>
      </c>
      <c r="Y74" s="22">
        <v>2.5000000000000001E-2</v>
      </c>
      <c r="Z74" s="23">
        <v>0.36</v>
      </c>
      <c r="AA74" s="23">
        <v>1.52</v>
      </c>
      <c r="AB74" s="23">
        <f t="shared" si="8"/>
        <v>75294.720000000001</v>
      </c>
      <c r="AC74" s="21" t="s">
        <v>25</v>
      </c>
      <c r="AD74" s="21" t="s">
        <v>44</v>
      </c>
      <c r="AE74" s="21" t="s">
        <v>84</v>
      </c>
      <c r="AF74" s="24" t="s">
        <v>27</v>
      </c>
      <c r="AG74" s="21" t="s">
        <v>88</v>
      </c>
      <c r="AH74" s="19" t="s">
        <v>56</v>
      </c>
      <c r="AI74" s="25" t="s">
        <v>74</v>
      </c>
      <c r="AJ74" s="25"/>
      <c r="AK74" s="8"/>
    </row>
    <row r="75" spans="1:37" ht="17.25" hidden="1" customHeight="1">
      <c r="A75" s="19" t="s">
        <v>29</v>
      </c>
      <c r="B75" s="19" t="s">
        <v>13</v>
      </c>
      <c r="C75" s="19" t="s">
        <v>46</v>
      </c>
      <c r="D75" s="67" t="s">
        <v>81</v>
      </c>
      <c r="E75" s="9" t="s">
        <v>67</v>
      </c>
      <c r="F75" s="9" t="s">
        <v>50</v>
      </c>
      <c r="G75" s="9" t="s">
        <v>89</v>
      </c>
      <c r="H75" s="30" t="s">
        <v>40</v>
      </c>
      <c r="I75" s="56">
        <v>0</v>
      </c>
      <c r="J75" s="69">
        <v>1800</v>
      </c>
      <c r="K75" s="69">
        <v>3672</v>
      </c>
      <c r="L75" s="69">
        <v>7992</v>
      </c>
      <c r="M75" s="69">
        <v>3672</v>
      </c>
      <c r="N75" s="69">
        <v>3888</v>
      </c>
      <c r="O75" s="69">
        <v>1800</v>
      </c>
      <c r="P75" s="69">
        <v>360</v>
      </c>
      <c r="Q75" s="20">
        <f t="shared" si="16"/>
        <v>23184</v>
      </c>
      <c r="R75" s="10">
        <v>42858</v>
      </c>
      <c r="S75" s="196">
        <v>42898</v>
      </c>
      <c r="T75" s="196">
        <f t="shared" si="15"/>
        <v>42901</v>
      </c>
      <c r="U75" s="196" t="s">
        <v>24</v>
      </c>
      <c r="V75" s="196">
        <f t="shared" si="17"/>
        <v>42923</v>
      </c>
      <c r="W75" s="21" t="s">
        <v>51</v>
      </c>
      <c r="X75" s="22">
        <v>0.8</v>
      </c>
      <c r="Y75" s="22">
        <v>2.5000000000000001E-2</v>
      </c>
      <c r="Z75" s="23">
        <v>0.36</v>
      </c>
      <c r="AA75" s="23">
        <v>1.52</v>
      </c>
      <c r="AB75" s="23">
        <f t="shared" si="8"/>
        <v>35239.68</v>
      </c>
      <c r="AC75" s="21" t="s">
        <v>25</v>
      </c>
      <c r="AD75" s="21" t="s">
        <v>44</v>
      </c>
      <c r="AE75" s="21" t="s">
        <v>84</v>
      </c>
      <c r="AF75" s="24" t="s">
        <v>27</v>
      </c>
      <c r="AG75" s="21" t="s">
        <v>86</v>
      </c>
      <c r="AH75" s="19" t="s">
        <v>56</v>
      </c>
      <c r="AI75" s="25" t="s">
        <v>74</v>
      </c>
      <c r="AJ75" s="25" t="s">
        <v>87</v>
      </c>
      <c r="AK75" s="8"/>
    </row>
    <row r="76" spans="1:37" ht="17.25" hidden="1" customHeight="1">
      <c r="A76" s="19" t="s">
        <v>29</v>
      </c>
      <c r="B76" s="19" t="s">
        <v>13</v>
      </c>
      <c r="C76" s="19" t="s">
        <v>46</v>
      </c>
      <c r="D76" s="67" t="s">
        <v>81</v>
      </c>
      <c r="E76" s="9" t="s">
        <v>67</v>
      </c>
      <c r="F76" s="9" t="s">
        <v>50</v>
      </c>
      <c r="G76" s="9" t="s">
        <v>43</v>
      </c>
      <c r="H76" s="30" t="s">
        <v>41</v>
      </c>
      <c r="I76" s="56">
        <v>0</v>
      </c>
      <c r="J76" s="56">
        <v>2232</v>
      </c>
      <c r="K76" s="56">
        <v>4464</v>
      </c>
      <c r="L76" s="56">
        <v>9360</v>
      </c>
      <c r="M76" s="56">
        <v>4536</v>
      </c>
      <c r="N76" s="56">
        <v>4536</v>
      </c>
      <c r="O76" s="56">
        <v>2664</v>
      </c>
      <c r="P76" s="56">
        <v>216</v>
      </c>
      <c r="Q76" s="20">
        <f t="shared" si="16"/>
        <v>28008</v>
      </c>
      <c r="R76" s="10">
        <v>42881</v>
      </c>
      <c r="S76" s="196">
        <v>42905</v>
      </c>
      <c r="T76" s="196">
        <f t="shared" si="15"/>
        <v>42908</v>
      </c>
      <c r="U76" s="196" t="s">
        <v>24</v>
      </c>
      <c r="V76" s="196">
        <f t="shared" si="17"/>
        <v>42930</v>
      </c>
      <c r="W76" s="21" t="s">
        <v>51</v>
      </c>
      <c r="X76" s="22">
        <v>0.8</v>
      </c>
      <c r="Y76" s="22">
        <v>2.5000000000000001E-2</v>
      </c>
      <c r="Z76" s="23">
        <v>0.36</v>
      </c>
      <c r="AA76" s="23">
        <v>1.52</v>
      </c>
      <c r="AB76" s="23">
        <f t="shared" si="8"/>
        <v>42572.160000000003</v>
      </c>
      <c r="AC76" s="21" t="s">
        <v>25</v>
      </c>
      <c r="AD76" s="21" t="s">
        <v>44</v>
      </c>
      <c r="AE76" s="21" t="s">
        <v>84</v>
      </c>
      <c r="AF76" s="24" t="s">
        <v>27</v>
      </c>
      <c r="AG76" s="21" t="s">
        <v>101</v>
      </c>
      <c r="AH76" s="19" t="s">
        <v>56</v>
      </c>
      <c r="AI76" s="25" t="s">
        <v>74</v>
      </c>
      <c r="AJ76" s="25"/>
      <c r="AK76" s="8"/>
    </row>
    <row r="77" spans="1:37" ht="17.25" hidden="1" customHeight="1">
      <c r="A77" s="19" t="s">
        <v>29</v>
      </c>
      <c r="B77" s="19" t="s">
        <v>13</v>
      </c>
      <c r="C77" s="19" t="s">
        <v>46</v>
      </c>
      <c r="D77" s="67" t="s">
        <v>81</v>
      </c>
      <c r="E77" s="9" t="s">
        <v>67</v>
      </c>
      <c r="F77" s="9" t="s">
        <v>50</v>
      </c>
      <c r="G77" s="9" t="s">
        <v>43</v>
      </c>
      <c r="H77" s="30" t="s">
        <v>38</v>
      </c>
      <c r="I77" s="56">
        <v>0</v>
      </c>
      <c r="J77" s="56">
        <v>144</v>
      </c>
      <c r="K77" s="56">
        <v>504</v>
      </c>
      <c r="L77" s="56">
        <v>1008</v>
      </c>
      <c r="M77" s="56">
        <v>360</v>
      </c>
      <c r="N77" s="56">
        <v>504</v>
      </c>
      <c r="O77" s="56">
        <v>288</v>
      </c>
      <c r="P77" s="56">
        <v>72</v>
      </c>
      <c r="Q77" s="20">
        <f t="shared" si="16"/>
        <v>2880</v>
      </c>
      <c r="R77" s="10">
        <v>42881</v>
      </c>
      <c r="S77" s="196">
        <v>42905</v>
      </c>
      <c r="T77" s="196">
        <f t="shared" si="15"/>
        <v>42908</v>
      </c>
      <c r="U77" s="196" t="s">
        <v>24</v>
      </c>
      <c r="V77" s="196">
        <f t="shared" si="17"/>
        <v>42930</v>
      </c>
      <c r="W77" s="21" t="s">
        <v>51</v>
      </c>
      <c r="X77" s="22">
        <v>0.8</v>
      </c>
      <c r="Y77" s="22">
        <v>2.5000000000000001E-2</v>
      </c>
      <c r="Z77" s="23">
        <v>0.36</v>
      </c>
      <c r="AA77" s="23">
        <v>1.52</v>
      </c>
      <c r="AB77" s="23">
        <f t="shared" si="8"/>
        <v>4377.6000000000004</v>
      </c>
      <c r="AC77" s="21" t="s">
        <v>25</v>
      </c>
      <c r="AD77" s="21" t="s">
        <v>44</v>
      </c>
      <c r="AE77" s="21" t="s">
        <v>84</v>
      </c>
      <c r="AF77" s="24" t="s">
        <v>27</v>
      </c>
      <c r="AG77" s="21" t="s">
        <v>102</v>
      </c>
      <c r="AH77" s="19" t="s">
        <v>56</v>
      </c>
      <c r="AI77" s="25" t="s">
        <v>74</v>
      </c>
      <c r="AJ77" s="25"/>
      <c r="AK77" s="8"/>
    </row>
    <row r="78" spans="1:37" ht="17.25" hidden="1" customHeight="1">
      <c r="A78" s="19" t="s">
        <v>29</v>
      </c>
      <c r="B78" s="19" t="s">
        <v>13</v>
      </c>
      <c r="C78" s="19" t="s">
        <v>46</v>
      </c>
      <c r="D78" s="67" t="s">
        <v>81</v>
      </c>
      <c r="E78" s="9" t="s">
        <v>67</v>
      </c>
      <c r="F78" s="9" t="s">
        <v>50</v>
      </c>
      <c r="G78" s="9" t="s">
        <v>85</v>
      </c>
      <c r="H78" s="30" t="s">
        <v>17</v>
      </c>
      <c r="I78" s="56">
        <v>0</v>
      </c>
      <c r="J78" s="56">
        <v>1008</v>
      </c>
      <c r="K78" s="56">
        <v>5832</v>
      </c>
      <c r="L78" s="56">
        <v>5184</v>
      </c>
      <c r="M78" s="56">
        <v>9072</v>
      </c>
      <c r="N78" s="257">
        <v>4320</v>
      </c>
      <c r="O78" s="56">
        <v>1584</v>
      </c>
      <c r="P78" s="56">
        <v>144</v>
      </c>
      <c r="Q78" s="20">
        <f t="shared" si="16"/>
        <v>27144</v>
      </c>
      <c r="R78" s="10">
        <v>42858</v>
      </c>
      <c r="S78" s="196">
        <v>42905</v>
      </c>
      <c r="T78" s="196">
        <f t="shared" si="15"/>
        <v>42908</v>
      </c>
      <c r="U78" s="196" t="s">
        <v>24</v>
      </c>
      <c r="V78" s="196">
        <f t="shared" si="17"/>
        <v>42930</v>
      </c>
      <c r="W78" s="21" t="s">
        <v>51</v>
      </c>
      <c r="X78" s="22">
        <v>0.8</v>
      </c>
      <c r="Y78" s="22">
        <v>2.5000000000000001E-2</v>
      </c>
      <c r="Z78" s="23">
        <v>0.36</v>
      </c>
      <c r="AA78" s="23">
        <v>1.52</v>
      </c>
      <c r="AB78" s="23">
        <f t="shared" si="8"/>
        <v>41258.879999999997</v>
      </c>
      <c r="AC78" s="21" t="s">
        <v>25</v>
      </c>
      <c r="AD78" s="21" t="s">
        <v>44</v>
      </c>
      <c r="AE78" s="21" t="s">
        <v>84</v>
      </c>
      <c r="AF78" s="24" t="s">
        <v>27</v>
      </c>
      <c r="AG78" s="21" t="s">
        <v>88</v>
      </c>
      <c r="AH78" s="19" t="s">
        <v>56</v>
      </c>
      <c r="AI78" s="25" t="s">
        <v>74</v>
      </c>
      <c r="AJ78" s="25"/>
      <c r="AK78" s="8"/>
    </row>
    <row r="79" spans="1:37" ht="17.25" hidden="1" customHeight="1">
      <c r="A79" s="19" t="s">
        <v>29</v>
      </c>
      <c r="B79" s="19" t="s">
        <v>13</v>
      </c>
      <c r="C79" s="19" t="s">
        <v>46</v>
      </c>
      <c r="D79" s="67" t="s">
        <v>81</v>
      </c>
      <c r="E79" s="9" t="s">
        <v>67</v>
      </c>
      <c r="F79" s="9" t="s">
        <v>50</v>
      </c>
      <c r="G79" s="9" t="s">
        <v>89</v>
      </c>
      <c r="H79" s="30" t="s">
        <v>40</v>
      </c>
      <c r="I79" s="56">
        <v>0</v>
      </c>
      <c r="J79" s="69">
        <v>1296</v>
      </c>
      <c r="K79" s="69">
        <v>3960</v>
      </c>
      <c r="L79" s="69">
        <v>4824</v>
      </c>
      <c r="M79" s="69">
        <v>4464</v>
      </c>
      <c r="N79" s="69">
        <v>2952</v>
      </c>
      <c r="O79" s="69">
        <v>1296</v>
      </c>
      <c r="P79" s="69">
        <v>72</v>
      </c>
      <c r="Q79" s="20">
        <f t="shared" si="16"/>
        <v>18864</v>
      </c>
      <c r="R79" s="10">
        <v>42858</v>
      </c>
      <c r="S79" s="196">
        <v>42905</v>
      </c>
      <c r="T79" s="196">
        <f t="shared" si="15"/>
        <v>42908</v>
      </c>
      <c r="U79" s="196" t="s">
        <v>24</v>
      </c>
      <c r="V79" s="196">
        <f t="shared" si="17"/>
        <v>42930</v>
      </c>
      <c r="W79" s="21" t="s">
        <v>51</v>
      </c>
      <c r="X79" s="22">
        <v>0.8</v>
      </c>
      <c r="Y79" s="22">
        <v>2.5000000000000001E-2</v>
      </c>
      <c r="Z79" s="23">
        <v>0.36</v>
      </c>
      <c r="AA79" s="23">
        <v>1.52</v>
      </c>
      <c r="AB79" s="23">
        <f t="shared" si="8"/>
        <v>28673.279999999999</v>
      </c>
      <c r="AC79" s="21" t="s">
        <v>25</v>
      </c>
      <c r="AD79" s="21" t="s">
        <v>44</v>
      </c>
      <c r="AE79" s="21" t="s">
        <v>84</v>
      </c>
      <c r="AF79" s="24" t="s">
        <v>27</v>
      </c>
      <c r="AG79" s="21" t="s">
        <v>86</v>
      </c>
      <c r="AH79" s="19" t="s">
        <v>56</v>
      </c>
      <c r="AI79" s="25" t="s">
        <v>74</v>
      </c>
      <c r="AJ79" s="25" t="s">
        <v>87</v>
      </c>
      <c r="AK79" s="8"/>
    </row>
    <row r="80" spans="1:37" ht="17.25" hidden="1" customHeight="1">
      <c r="A80" s="19" t="s">
        <v>29</v>
      </c>
      <c r="B80" s="19" t="s">
        <v>13</v>
      </c>
      <c r="C80" s="19" t="s">
        <v>46</v>
      </c>
      <c r="D80" s="30" t="s">
        <v>49</v>
      </c>
      <c r="E80" s="9" t="s">
        <v>68</v>
      </c>
      <c r="F80" s="9">
        <v>4000</v>
      </c>
      <c r="G80" s="9" t="s">
        <v>42</v>
      </c>
      <c r="H80" s="30" t="s">
        <v>15</v>
      </c>
      <c r="I80" s="56">
        <v>0</v>
      </c>
      <c r="J80" s="56">
        <v>0</v>
      </c>
      <c r="K80" s="56">
        <v>432</v>
      </c>
      <c r="L80" s="56">
        <v>432</v>
      </c>
      <c r="M80" s="56">
        <v>0</v>
      </c>
      <c r="N80" s="56">
        <v>0</v>
      </c>
      <c r="O80" s="56">
        <v>0</v>
      </c>
      <c r="P80" s="56">
        <v>0</v>
      </c>
      <c r="Q80" s="20">
        <f t="shared" si="16"/>
        <v>864</v>
      </c>
      <c r="R80" s="21"/>
      <c r="S80" s="196">
        <v>42912</v>
      </c>
      <c r="T80" s="196">
        <f t="shared" si="15"/>
        <v>42915</v>
      </c>
      <c r="U80" s="196" t="s">
        <v>24</v>
      </c>
      <c r="V80" s="196">
        <f t="shared" si="17"/>
        <v>42937</v>
      </c>
      <c r="W80" s="21" t="s">
        <v>51</v>
      </c>
      <c r="X80" s="22">
        <v>0.39</v>
      </c>
      <c r="Y80" s="22">
        <v>0.03</v>
      </c>
      <c r="Z80" s="23">
        <v>0.36</v>
      </c>
      <c r="AA80" s="23">
        <v>0.96</v>
      </c>
      <c r="AB80" s="23">
        <f t="shared" si="8"/>
        <v>829.43999999999994</v>
      </c>
      <c r="AC80" s="21" t="s">
        <v>25</v>
      </c>
      <c r="AD80" s="21" t="s">
        <v>26</v>
      </c>
      <c r="AE80" s="21" t="s">
        <v>83</v>
      </c>
      <c r="AF80" s="24" t="s">
        <v>27</v>
      </c>
      <c r="AG80" s="21" t="s">
        <v>99</v>
      </c>
      <c r="AH80" s="19" t="s">
        <v>55</v>
      </c>
      <c r="AI80" s="66" t="s">
        <v>73</v>
      </c>
      <c r="AJ80" s="25"/>
      <c r="AK80" s="8"/>
    </row>
    <row r="81" spans="1:38" ht="17.25" hidden="1" customHeight="1">
      <c r="A81" s="19" t="s">
        <v>29</v>
      </c>
      <c r="B81" s="19" t="s">
        <v>13</v>
      </c>
      <c r="C81" s="19" t="s">
        <v>46</v>
      </c>
      <c r="D81" s="67" t="s">
        <v>81</v>
      </c>
      <c r="E81" s="9" t="s">
        <v>67</v>
      </c>
      <c r="F81" s="9" t="s">
        <v>50</v>
      </c>
      <c r="G81" s="9" t="s">
        <v>43</v>
      </c>
      <c r="H81" s="30" t="s">
        <v>41</v>
      </c>
      <c r="I81" s="56">
        <v>0</v>
      </c>
      <c r="J81" s="56">
        <v>468</v>
      </c>
      <c r="K81" s="56">
        <v>3086</v>
      </c>
      <c r="L81" s="56">
        <v>1640</v>
      </c>
      <c r="M81" s="56">
        <v>5014</v>
      </c>
      <c r="N81" s="56">
        <v>2016</v>
      </c>
      <c r="O81" s="56">
        <v>236</v>
      </c>
      <c r="P81" s="56">
        <v>284</v>
      </c>
      <c r="Q81" s="20">
        <f t="shared" si="16"/>
        <v>12744</v>
      </c>
      <c r="R81" s="10">
        <v>42881</v>
      </c>
      <c r="S81" s="196">
        <v>42912</v>
      </c>
      <c r="T81" s="196">
        <f t="shared" si="15"/>
        <v>42915</v>
      </c>
      <c r="U81" s="196" t="s">
        <v>24</v>
      </c>
      <c r="V81" s="196">
        <f t="shared" si="17"/>
        <v>42937</v>
      </c>
      <c r="W81" s="21" t="s">
        <v>51</v>
      </c>
      <c r="X81" s="22">
        <v>0.8</v>
      </c>
      <c r="Y81" s="22">
        <v>2.5000000000000001E-2</v>
      </c>
      <c r="Z81" s="23">
        <v>0.36</v>
      </c>
      <c r="AA81" s="23">
        <v>1.52</v>
      </c>
      <c r="AB81" s="23">
        <f t="shared" si="8"/>
        <v>19370.88</v>
      </c>
      <c r="AC81" s="21" t="s">
        <v>25</v>
      </c>
      <c r="AD81" s="21" t="s">
        <v>44</v>
      </c>
      <c r="AE81" s="21" t="s">
        <v>84</v>
      </c>
      <c r="AF81" s="24" t="s">
        <v>27</v>
      </c>
      <c r="AG81" s="21" t="s">
        <v>101</v>
      </c>
      <c r="AH81" s="19" t="s">
        <v>56</v>
      </c>
      <c r="AI81" s="25" t="s">
        <v>74</v>
      </c>
      <c r="AJ81" s="25"/>
      <c r="AK81" s="8"/>
    </row>
    <row r="82" spans="1:38" ht="17.25" hidden="1" customHeight="1">
      <c r="A82" s="19" t="s">
        <v>29</v>
      </c>
      <c r="B82" s="19" t="s">
        <v>13</v>
      </c>
      <c r="C82" s="19" t="s">
        <v>46</v>
      </c>
      <c r="D82" s="67" t="s">
        <v>81</v>
      </c>
      <c r="E82" s="9" t="s">
        <v>67</v>
      </c>
      <c r="F82" s="9" t="s">
        <v>50</v>
      </c>
      <c r="G82" s="9" t="s">
        <v>43</v>
      </c>
      <c r="H82" s="30" t="s">
        <v>38</v>
      </c>
      <c r="I82" s="56">
        <v>0</v>
      </c>
      <c r="J82" s="56">
        <v>2016</v>
      </c>
      <c r="K82" s="56">
        <v>5688</v>
      </c>
      <c r="L82" s="56">
        <v>7560</v>
      </c>
      <c r="M82" s="56">
        <v>7632</v>
      </c>
      <c r="N82" s="56">
        <v>4680</v>
      </c>
      <c r="O82" s="56">
        <v>2088</v>
      </c>
      <c r="P82" s="56">
        <v>144</v>
      </c>
      <c r="Q82" s="20">
        <f t="shared" si="16"/>
        <v>29808</v>
      </c>
      <c r="R82" s="10">
        <v>42881</v>
      </c>
      <c r="S82" s="196">
        <v>42912</v>
      </c>
      <c r="T82" s="196">
        <f t="shared" si="15"/>
        <v>42915</v>
      </c>
      <c r="U82" s="196" t="s">
        <v>24</v>
      </c>
      <c r="V82" s="196">
        <f t="shared" si="17"/>
        <v>42937</v>
      </c>
      <c r="W82" s="21" t="s">
        <v>51</v>
      </c>
      <c r="X82" s="22">
        <v>0.8</v>
      </c>
      <c r="Y82" s="22">
        <v>2.5000000000000001E-2</v>
      </c>
      <c r="Z82" s="23">
        <v>0.36</v>
      </c>
      <c r="AA82" s="23">
        <v>1.52</v>
      </c>
      <c r="AB82" s="23">
        <f t="shared" si="8"/>
        <v>45308.160000000003</v>
      </c>
      <c r="AC82" s="21" t="s">
        <v>25</v>
      </c>
      <c r="AD82" s="21" t="s">
        <v>44</v>
      </c>
      <c r="AE82" s="21" t="s">
        <v>84</v>
      </c>
      <c r="AF82" s="24" t="s">
        <v>27</v>
      </c>
      <c r="AG82" s="21" t="s">
        <v>102</v>
      </c>
      <c r="AH82" s="19" t="s">
        <v>56</v>
      </c>
      <c r="AI82" s="25" t="s">
        <v>74</v>
      </c>
      <c r="AJ82" s="25"/>
      <c r="AK82" s="8"/>
    </row>
    <row r="83" spans="1:38" ht="17.25" hidden="1" customHeight="1">
      <c r="A83" s="19" t="s">
        <v>29</v>
      </c>
      <c r="B83" s="19" t="s">
        <v>13</v>
      </c>
      <c r="C83" s="19" t="s">
        <v>46</v>
      </c>
      <c r="D83" s="67" t="s">
        <v>81</v>
      </c>
      <c r="E83" s="9" t="s">
        <v>67</v>
      </c>
      <c r="F83" s="9" t="s">
        <v>50</v>
      </c>
      <c r="G83" s="9" t="s">
        <v>85</v>
      </c>
      <c r="H83" s="30" t="s">
        <v>17</v>
      </c>
      <c r="I83" s="56">
        <v>0</v>
      </c>
      <c r="J83" s="56">
        <v>0</v>
      </c>
      <c r="K83" s="56">
        <v>864</v>
      </c>
      <c r="L83" s="56">
        <v>216</v>
      </c>
      <c r="M83" s="56">
        <v>1800</v>
      </c>
      <c r="N83" s="257">
        <v>576</v>
      </c>
      <c r="O83" s="56">
        <v>288</v>
      </c>
      <c r="P83" s="56">
        <v>72</v>
      </c>
      <c r="Q83" s="20">
        <f t="shared" si="16"/>
        <v>3816</v>
      </c>
      <c r="R83" s="10">
        <v>42858</v>
      </c>
      <c r="S83" s="196">
        <v>42912</v>
      </c>
      <c r="T83" s="196">
        <f t="shared" si="15"/>
        <v>42915</v>
      </c>
      <c r="U83" s="196" t="s">
        <v>24</v>
      </c>
      <c r="V83" s="196">
        <f t="shared" si="17"/>
        <v>42937</v>
      </c>
      <c r="W83" s="21" t="s">
        <v>51</v>
      </c>
      <c r="X83" s="22">
        <v>0.8</v>
      </c>
      <c r="Y83" s="22">
        <v>2.5000000000000001E-2</v>
      </c>
      <c r="Z83" s="23">
        <v>0.36</v>
      </c>
      <c r="AA83" s="23">
        <v>1.52</v>
      </c>
      <c r="AB83" s="23">
        <f t="shared" si="8"/>
        <v>5800.32</v>
      </c>
      <c r="AC83" s="21" t="s">
        <v>25</v>
      </c>
      <c r="AD83" s="21" t="s">
        <v>44</v>
      </c>
      <c r="AE83" s="21" t="s">
        <v>84</v>
      </c>
      <c r="AF83" s="24" t="s">
        <v>27</v>
      </c>
      <c r="AG83" s="21" t="s">
        <v>88</v>
      </c>
      <c r="AH83" s="19" t="s">
        <v>56</v>
      </c>
      <c r="AI83" s="25" t="s">
        <v>74</v>
      </c>
      <c r="AJ83" s="25"/>
      <c r="AK83" s="8"/>
    </row>
    <row r="84" spans="1:38" ht="17.25" hidden="1" customHeight="1">
      <c r="A84" s="19" t="s">
        <v>29</v>
      </c>
      <c r="B84" s="19" t="s">
        <v>13</v>
      </c>
      <c r="C84" s="19" t="s">
        <v>46</v>
      </c>
      <c r="D84" s="67" t="s">
        <v>81</v>
      </c>
      <c r="E84" s="9" t="s">
        <v>67</v>
      </c>
      <c r="F84" s="9" t="s">
        <v>50</v>
      </c>
      <c r="G84" s="9" t="s">
        <v>89</v>
      </c>
      <c r="H84" s="30" t="s">
        <v>40</v>
      </c>
      <c r="I84" s="56">
        <v>0</v>
      </c>
      <c r="J84" s="69">
        <v>244</v>
      </c>
      <c r="K84" s="69">
        <v>1738</v>
      </c>
      <c r="L84" s="69">
        <v>883</v>
      </c>
      <c r="M84" s="69">
        <v>3724</v>
      </c>
      <c r="N84" s="69">
        <v>1080</v>
      </c>
      <c r="O84" s="69">
        <v>238</v>
      </c>
      <c r="P84" s="69">
        <v>67</v>
      </c>
      <c r="Q84" s="20">
        <f t="shared" si="16"/>
        <v>7974</v>
      </c>
      <c r="R84" s="10">
        <v>42858</v>
      </c>
      <c r="S84" s="196">
        <v>42912</v>
      </c>
      <c r="T84" s="196">
        <f t="shared" si="15"/>
        <v>42915</v>
      </c>
      <c r="U84" s="196" t="s">
        <v>24</v>
      </c>
      <c r="V84" s="196">
        <f t="shared" si="17"/>
        <v>42937</v>
      </c>
      <c r="W84" s="21" t="s">
        <v>51</v>
      </c>
      <c r="X84" s="22">
        <v>0.8</v>
      </c>
      <c r="Y84" s="22">
        <v>2.5000000000000001E-2</v>
      </c>
      <c r="Z84" s="23">
        <v>0.36</v>
      </c>
      <c r="AA84" s="23">
        <v>1.52</v>
      </c>
      <c r="AB84" s="23">
        <f t="shared" si="8"/>
        <v>12120.48</v>
      </c>
      <c r="AC84" s="21" t="s">
        <v>25</v>
      </c>
      <c r="AD84" s="21" t="s">
        <v>44</v>
      </c>
      <c r="AE84" s="21" t="s">
        <v>84</v>
      </c>
      <c r="AF84" s="24" t="s">
        <v>27</v>
      </c>
      <c r="AG84" s="21" t="s">
        <v>86</v>
      </c>
      <c r="AH84" s="19" t="s">
        <v>56</v>
      </c>
      <c r="AI84" s="25" t="s">
        <v>74</v>
      </c>
      <c r="AJ84" s="25" t="s">
        <v>87</v>
      </c>
      <c r="AK84" s="8"/>
    </row>
    <row r="85" spans="1:38" ht="17.25" hidden="1" customHeight="1" thickBot="1">
      <c r="A85" s="76" t="s">
        <v>29</v>
      </c>
      <c r="B85" s="145" t="s">
        <v>13</v>
      </c>
      <c r="C85" s="76" t="s">
        <v>46</v>
      </c>
      <c r="D85" s="146" t="s">
        <v>81</v>
      </c>
      <c r="E85" s="77" t="s">
        <v>67</v>
      </c>
      <c r="F85" s="77" t="s">
        <v>50</v>
      </c>
      <c r="G85" s="77" t="s">
        <v>90</v>
      </c>
      <c r="H85" s="147" t="s">
        <v>41</v>
      </c>
      <c r="I85" s="79">
        <v>0</v>
      </c>
      <c r="J85" s="79">
        <v>864</v>
      </c>
      <c r="K85" s="79">
        <v>1584</v>
      </c>
      <c r="L85" s="79">
        <v>3888</v>
      </c>
      <c r="M85" s="79">
        <v>1800</v>
      </c>
      <c r="N85" s="79">
        <v>1944</v>
      </c>
      <c r="O85" s="79">
        <v>1008</v>
      </c>
      <c r="P85" s="79">
        <v>0</v>
      </c>
      <c r="Q85" s="80">
        <f t="shared" si="16"/>
        <v>11088</v>
      </c>
      <c r="R85" s="82">
        <v>42887</v>
      </c>
      <c r="S85" s="200">
        <v>42912</v>
      </c>
      <c r="T85" s="200">
        <f t="shared" si="15"/>
        <v>42915</v>
      </c>
      <c r="U85" s="200" t="s">
        <v>24</v>
      </c>
      <c r="V85" s="200">
        <f t="shared" si="17"/>
        <v>42937</v>
      </c>
      <c r="W85" s="81" t="s">
        <v>51</v>
      </c>
      <c r="X85" s="83">
        <v>0.8</v>
      </c>
      <c r="Y85" s="83">
        <v>2.5000000000000001E-2</v>
      </c>
      <c r="Z85" s="84">
        <v>0.36</v>
      </c>
      <c r="AA85" s="84">
        <v>1.52</v>
      </c>
      <c r="AB85" s="23">
        <f t="shared" si="8"/>
        <v>16853.759999999998</v>
      </c>
      <c r="AC85" s="81" t="s">
        <v>25</v>
      </c>
      <c r="AD85" s="81" t="s">
        <v>44</v>
      </c>
      <c r="AE85" s="81" t="s">
        <v>84</v>
      </c>
      <c r="AF85" s="85" t="s">
        <v>27</v>
      </c>
      <c r="AG85" s="81" t="s">
        <v>100</v>
      </c>
      <c r="AH85" s="76" t="s">
        <v>56</v>
      </c>
      <c r="AI85" s="86" t="s">
        <v>74</v>
      </c>
      <c r="AJ85" s="86" t="s">
        <v>91</v>
      </c>
      <c r="AK85" s="8"/>
    </row>
    <row r="86" spans="1:38" ht="9" hidden="1" customHeight="1" thickTop="1" thickBot="1">
      <c r="A86" s="97"/>
      <c r="B86" s="149"/>
      <c r="C86" s="97"/>
      <c r="D86" s="150"/>
      <c r="E86" s="98"/>
      <c r="F86" s="98"/>
      <c r="G86" s="98"/>
      <c r="H86" s="151"/>
      <c r="I86" s="100"/>
      <c r="J86" s="100"/>
      <c r="K86" s="100"/>
      <c r="L86" s="100"/>
      <c r="M86" s="100"/>
      <c r="N86" s="100"/>
      <c r="O86" s="100"/>
      <c r="P86" s="100"/>
      <c r="Q86" s="101"/>
      <c r="R86" s="103"/>
      <c r="S86" s="201"/>
      <c r="T86" s="201"/>
      <c r="U86" s="201"/>
      <c r="V86" s="201"/>
      <c r="W86" s="102"/>
      <c r="X86" s="104"/>
      <c r="Y86" s="104"/>
      <c r="Z86" s="105"/>
      <c r="AA86" s="105"/>
      <c r="AB86" s="105"/>
      <c r="AC86" s="102"/>
      <c r="AD86" s="102"/>
      <c r="AE86" s="102"/>
      <c r="AF86" s="106"/>
      <c r="AG86" s="102"/>
      <c r="AH86" s="97"/>
      <c r="AI86" s="107"/>
      <c r="AJ86" s="107"/>
      <c r="AK86" s="8"/>
    </row>
    <row r="87" spans="1:38" ht="17.25" hidden="1" customHeight="1" thickTop="1">
      <c r="A87" s="87" t="s">
        <v>29</v>
      </c>
      <c r="B87" s="87" t="s">
        <v>13</v>
      </c>
      <c r="C87" s="87" t="s">
        <v>46</v>
      </c>
      <c r="D87" s="89" t="s">
        <v>49</v>
      </c>
      <c r="E87" s="88" t="s">
        <v>68</v>
      </c>
      <c r="F87" s="88">
        <v>4000</v>
      </c>
      <c r="G87" s="88" t="s">
        <v>42</v>
      </c>
      <c r="H87" s="89" t="s">
        <v>15</v>
      </c>
      <c r="I87" s="90">
        <v>0</v>
      </c>
      <c r="J87" s="90">
        <v>0</v>
      </c>
      <c r="K87" s="90">
        <v>1224</v>
      </c>
      <c r="L87" s="90">
        <v>4248</v>
      </c>
      <c r="M87" s="90">
        <v>0</v>
      </c>
      <c r="N87" s="90">
        <v>0</v>
      </c>
      <c r="O87" s="90">
        <v>0</v>
      </c>
      <c r="P87" s="90">
        <v>0</v>
      </c>
      <c r="Q87" s="91">
        <v>5472</v>
      </c>
      <c r="R87" s="92"/>
      <c r="S87" s="202">
        <v>42926</v>
      </c>
      <c r="T87" s="202">
        <v>42929</v>
      </c>
      <c r="U87" s="202" t="s">
        <v>24</v>
      </c>
      <c r="V87" s="202">
        <v>42951</v>
      </c>
      <c r="W87" s="92" t="s">
        <v>51</v>
      </c>
      <c r="X87" s="93">
        <v>0.39</v>
      </c>
      <c r="Y87" s="93">
        <v>0.03</v>
      </c>
      <c r="Z87" s="94">
        <v>0.39</v>
      </c>
      <c r="AA87" s="94">
        <v>0.96</v>
      </c>
      <c r="AB87" s="23">
        <f t="shared" ref="AB87:AB101" si="18">Q87*AA87</f>
        <v>5253.12</v>
      </c>
      <c r="AC87" s="92" t="s">
        <v>25</v>
      </c>
      <c r="AD87" s="92" t="s">
        <v>26</v>
      </c>
      <c r="AE87" s="92" t="s">
        <v>83</v>
      </c>
      <c r="AF87" s="95" t="s">
        <v>27</v>
      </c>
      <c r="AG87" s="92" t="s">
        <v>99</v>
      </c>
      <c r="AH87" s="87" t="s">
        <v>55</v>
      </c>
      <c r="AI87" s="148" t="s">
        <v>73</v>
      </c>
      <c r="AJ87" s="96"/>
      <c r="AK87" s="8"/>
    </row>
    <row r="88" spans="1:38" ht="17.25" hidden="1" customHeight="1">
      <c r="A88" s="19" t="s">
        <v>29</v>
      </c>
      <c r="B88" s="19" t="s">
        <v>13</v>
      </c>
      <c r="C88" s="19" t="s">
        <v>46</v>
      </c>
      <c r="D88" s="67" t="s">
        <v>81</v>
      </c>
      <c r="E88" s="9" t="s">
        <v>67</v>
      </c>
      <c r="F88" s="9" t="s">
        <v>50</v>
      </c>
      <c r="G88" s="9" t="s">
        <v>43</v>
      </c>
      <c r="H88" s="30" t="s">
        <v>41</v>
      </c>
      <c r="I88" s="56">
        <v>0</v>
      </c>
      <c r="J88" s="56">
        <v>2664</v>
      </c>
      <c r="K88" s="56">
        <v>7488</v>
      </c>
      <c r="L88" s="56">
        <v>10944</v>
      </c>
      <c r="M88" s="56">
        <v>9504</v>
      </c>
      <c r="N88" s="56">
        <v>6552</v>
      </c>
      <c r="O88" s="56">
        <v>2880</v>
      </c>
      <c r="P88" s="56">
        <v>0</v>
      </c>
      <c r="Q88" s="20">
        <v>40032</v>
      </c>
      <c r="R88" s="10">
        <v>42903</v>
      </c>
      <c r="S88" s="196">
        <v>42926</v>
      </c>
      <c r="T88" s="196">
        <v>42929</v>
      </c>
      <c r="U88" s="196" t="s">
        <v>24</v>
      </c>
      <c r="V88" s="196">
        <v>42951</v>
      </c>
      <c r="W88" s="21" t="s">
        <v>51</v>
      </c>
      <c r="X88" s="22">
        <v>0.8</v>
      </c>
      <c r="Y88" s="22">
        <v>2.5000000000000001E-2</v>
      </c>
      <c r="Z88" s="23">
        <v>0.39</v>
      </c>
      <c r="AA88" s="23">
        <v>1.52</v>
      </c>
      <c r="AB88" s="23">
        <f t="shared" si="18"/>
        <v>60848.639999999999</v>
      </c>
      <c r="AC88" s="21" t="s">
        <v>25</v>
      </c>
      <c r="AD88" s="21" t="s">
        <v>44</v>
      </c>
      <c r="AE88" s="21" t="s">
        <v>84</v>
      </c>
      <c r="AF88" s="24" t="s">
        <v>27</v>
      </c>
      <c r="AG88" s="21" t="s">
        <v>101</v>
      </c>
      <c r="AH88" s="19" t="s">
        <v>56</v>
      </c>
      <c r="AI88" s="25" t="s">
        <v>74</v>
      </c>
      <c r="AJ88" s="25"/>
      <c r="AK88" s="8"/>
    </row>
    <row r="89" spans="1:38" ht="17.25" hidden="1" customHeight="1">
      <c r="A89" s="19" t="s">
        <v>29</v>
      </c>
      <c r="B89" s="19" t="s">
        <v>13</v>
      </c>
      <c r="C89" s="19" t="s">
        <v>46</v>
      </c>
      <c r="D89" s="67" t="s">
        <v>81</v>
      </c>
      <c r="E89" s="9" t="s">
        <v>67</v>
      </c>
      <c r="F89" s="9" t="s">
        <v>50</v>
      </c>
      <c r="G89" s="9" t="s">
        <v>43</v>
      </c>
      <c r="H89" s="30" t="s">
        <v>38</v>
      </c>
      <c r="I89" s="56">
        <v>0</v>
      </c>
      <c r="J89" s="56">
        <v>936</v>
      </c>
      <c r="K89" s="56">
        <v>2088</v>
      </c>
      <c r="L89" s="56">
        <v>792</v>
      </c>
      <c r="M89" s="56">
        <v>2304</v>
      </c>
      <c r="N89" s="56">
        <v>432</v>
      </c>
      <c r="O89" s="56">
        <v>1008</v>
      </c>
      <c r="P89" s="56">
        <v>0</v>
      </c>
      <c r="Q89" s="20">
        <v>7560</v>
      </c>
      <c r="R89" s="10">
        <v>42903</v>
      </c>
      <c r="S89" s="196">
        <v>42926</v>
      </c>
      <c r="T89" s="196">
        <v>42929</v>
      </c>
      <c r="U89" s="196" t="s">
        <v>24</v>
      </c>
      <c r="V89" s="196">
        <v>42951</v>
      </c>
      <c r="W89" s="21" t="s">
        <v>51</v>
      </c>
      <c r="X89" s="22">
        <v>0.8</v>
      </c>
      <c r="Y89" s="22">
        <v>2.5000000000000001E-2</v>
      </c>
      <c r="Z89" s="23">
        <v>0.39</v>
      </c>
      <c r="AA89" s="23">
        <v>1.52</v>
      </c>
      <c r="AB89" s="23">
        <f t="shared" si="18"/>
        <v>11491.2</v>
      </c>
      <c r="AC89" s="21" t="s">
        <v>25</v>
      </c>
      <c r="AD89" s="21" t="s">
        <v>44</v>
      </c>
      <c r="AE89" s="21" t="s">
        <v>84</v>
      </c>
      <c r="AF89" s="24" t="s">
        <v>27</v>
      </c>
      <c r="AG89" s="21" t="s">
        <v>102</v>
      </c>
      <c r="AH89" s="19" t="s">
        <v>56</v>
      </c>
      <c r="AI89" s="25" t="s">
        <v>74</v>
      </c>
      <c r="AJ89" s="25"/>
      <c r="AK89" s="8"/>
    </row>
    <row r="90" spans="1:38" ht="17.25" hidden="1" customHeight="1">
      <c r="A90" s="59" t="s">
        <v>29</v>
      </c>
      <c r="B90" s="59" t="s">
        <v>13</v>
      </c>
      <c r="C90" s="59" t="s">
        <v>46</v>
      </c>
      <c r="D90" s="70" t="s">
        <v>81</v>
      </c>
      <c r="E90" s="61" t="s">
        <v>67</v>
      </c>
      <c r="F90" s="61" t="s">
        <v>50</v>
      </c>
      <c r="G90" s="61" t="s">
        <v>85</v>
      </c>
      <c r="H90" s="60" t="s">
        <v>17</v>
      </c>
      <c r="I90" s="62">
        <v>0</v>
      </c>
      <c r="J90" s="62">
        <v>144</v>
      </c>
      <c r="K90" s="62">
        <v>52</v>
      </c>
      <c r="L90" s="62">
        <v>40</v>
      </c>
      <c r="M90" s="62">
        <v>92</v>
      </c>
      <c r="N90" s="258">
        <v>140</v>
      </c>
      <c r="O90" s="62">
        <v>40</v>
      </c>
      <c r="P90" s="62">
        <v>0</v>
      </c>
      <c r="Q90" s="63">
        <v>0</v>
      </c>
      <c r="R90" s="65">
        <v>42858</v>
      </c>
      <c r="S90" s="203">
        <v>42926</v>
      </c>
      <c r="T90" s="203">
        <v>42929</v>
      </c>
      <c r="U90" s="203" t="s">
        <v>24</v>
      </c>
      <c r="V90" s="203">
        <v>42951</v>
      </c>
      <c r="W90" s="64" t="s">
        <v>51</v>
      </c>
      <c r="X90" s="71">
        <v>0.8</v>
      </c>
      <c r="Y90" s="71">
        <v>2.5000000000000001E-2</v>
      </c>
      <c r="Z90" s="72">
        <v>0.39</v>
      </c>
      <c r="AA90" s="72">
        <v>1.52</v>
      </c>
      <c r="AB90" s="23">
        <f t="shared" si="18"/>
        <v>0</v>
      </c>
      <c r="AC90" s="64" t="s">
        <v>25</v>
      </c>
      <c r="AD90" s="64" t="s">
        <v>44</v>
      </c>
      <c r="AE90" s="64" t="s">
        <v>84</v>
      </c>
      <c r="AF90" s="73" t="s">
        <v>27</v>
      </c>
      <c r="AG90" s="64" t="s">
        <v>88</v>
      </c>
      <c r="AH90" s="59" t="s">
        <v>56</v>
      </c>
      <c r="AI90" s="74" t="s">
        <v>74</v>
      </c>
      <c r="AJ90" s="74"/>
      <c r="AK90" s="8"/>
    </row>
    <row r="91" spans="1:38" ht="17.25" hidden="1" customHeight="1">
      <c r="A91" s="59" t="s">
        <v>29</v>
      </c>
      <c r="B91" s="59" t="s">
        <v>13</v>
      </c>
      <c r="C91" s="59" t="s">
        <v>46</v>
      </c>
      <c r="D91" s="70" t="s">
        <v>81</v>
      </c>
      <c r="E91" s="61" t="s">
        <v>67</v>
      </c>
      <c r="F91" s="61" t="s">
        <v>50</v>
      </c>
      <c r="G91" s="61" t="s">
        <v>89</v>
      </c>
      <c r="H91" s="60" t="s">
        <v>40</v>
      </c>
      <c r="I91" s="62">
        <v>0</v>
      </c>
      <c r="J91" s="75">
        <v>110</v>
      </c>
      <c r="K91" s="75">
        <v>80</v>
      </c>
      <c r="L91" s="62">
        <v>0</v>
      </c>
      <c r="M91" s="75">
        <v>40</v>
      </c>
      <c r="N91" s="62">
        <v>0</v>
      </c>
      <c r="O91" s="75">
        <v>66</v>
      </c>
      <c r="P91" s="62">
        <v>0</v>
      </c>
      <c r="Q91" s="63">
        <v>0</v>
      </c>
      <c r="R91" s="65">
        <v>42858</v>
      </c>
      <c r="S91" s="203">
        <v>42926</v>
      </c>
      <c r="T91" s="203">
        <v>42929</v>
      </c>
      <c r="U91" s="203" t="s">
        <v>24</v>
      </c>
      <c r="V91" s="203">
        <v>42951</v>
      </c>
      <c r="W91" s="64" t="s">
        <v>51</v>
      </c>
      <c r="X91" s="71">
        <v>0.8</v>
      </c>
      <c r="Y91" s="71">
        <v>2.5000000000000001E-2</v>
      </c>
      <c r="Z91" s="72">
        <v>0.39</v>
      </c>
      <c r="AA91" s="72">
        <v>1.52</v>
      </c>
      <c r="AB91" s="23">
        <f t="shared" si="18"/>
        <v>0</v>
      </c>
      <c r="AC91" s="64" t="s">
        <v>25</v>
      </c>
      <c r="AD91" s="64" t="s">
        <v>44</v>
      </c>
      <c r="AE91" s="64" t="s">
        <v>84</v>
      </c>
      <c r="AF91" s="73" t="s">
        <v>27</v>
      </c>
      <c r="AG91" s="64" t="s">
        <v>86</v>
      </c>
      <c r="AH91" s="59" t="s">
        <v>56</v>
      </c>
      <c r="AI91" s="74" t="s">
        <v>74</v>
      </c>
      <c r="AJ91" s="74" t="s">
        <v>87</v>
      </c>
      <c r="AK91" s="8"/>
    </row>
    <row r="92" spans="1:38" ht="17.25" hidden="1" customHeight="1">
      <c r="A92" s="19" t="s">
        <v>29</v>
      </c>
      <c r="B92" s="19" t="s">
        <v>13</v>
      </c>
      <c r="C92" s="19" t="s">
        <v>46</v>
      </c>
      <c r="D92" s="67" t="s">
        <v>81</v>
      </c>
      <c r="E92" s="9" t="s">
        <v>67</v>
      </c>
      <c r="F92" s="9" t="s">
        <v>50</v>
      </c>
      <c r="G92" s="9" t="s">
        <v>90</v>
      </c>
      <c r="H92" s="30" t="s">
        <v>17</v>
      </c>
      <c r="I92" s="56">
        <v>0</v>
      </c>
      <c r="J92" s="56">
        <v>3024</v>
      </c>
      <c r="K92" s="56">
        <v>5184</v>
      </c>
      <c r="L92" s="56">
        <v>10008</v>
      </c>
      <c r="M92" s="56">
        <v>5544</v>
      </c>
      <c r="N92" s="257">
        <v>5112</v>
      </c>
      <c r="O92" s="56">
        <v>2376</v>
      </c>
      <c r="P92" s="56">
        <v>360</v>
      </c>
      <c r="Q92" s="20">
        <v>31608</v>
      </c>
      <c r="R92" s="10">
        <v>42893</v>
      </c>
      <c r="S92" s="196">
        <v>42926</v>
      </c>
      <c r="T92" s="196">
        <v>42929</v>
      </c>
      <c r="U92" s="196" t="s">
        <v>24</v>
      </c>
      <c r="V92" s="196">
        <v>42951</v>
      </c>
      <c r="W92" s="21" t="s">
        <v>51</v>
      </c>
      <c r="X92" s="22">
        <v>0.8</v>
      </c>
      <c r="Y92" s="22">
        <v>2.5000000000000001E-2</v>
      </c>
      <c r="Z92" s="23">
        <v>0.39</v>
      </c>
      <c r="AA92" s="23">
        <v>1.52</v>
      </c>
      <c r="AB92" s="23">
        <f t="shared" si="18"/>
        <v>48044.160000000003</v>
      </c>
      <c r="AC92" s="21" t="s">
        <v>25</v>
      </c>
      <c r="AD92" s="21" t="s">
        <v>44</v>
      </c>
      <c r="AE92" s="21" t="s">
        <v>84</v>
      </c>
      <c r="AF92" s="24" t="s">
        <v>27</v>
      </c>
      <c r="AG92" s="21" t="s">
        <v>103</v>
      </c>
      <c r="AH92" s="19" t="s">
        <v>56</v>
      </c>
      <c r="AI92" s="25" t="s">
        <v>74</v>
      </c>
      <c r="AJ92" s="25" t="s">
        <v>91</v>
      </c>
      <c r="AK92" s="8"/>
    </row>
    <row r="93" spans="1:38" ht="17.25" hidden="1" customHeight="1">
      <c r="A93" s="19" t="s">
        <v>29</v>
      </c>
      <c r="B93" s="19" t="s">
        <v>13</v>
      </c>
      <c r="C93" s="19" t="s">
        <v>46</v>
      </c>
      <c r="D93" s="67" t="s">
        <v>81</v>
      </c>
      <c r="E93" s="9" t="s">
        <v>67</v>
      </c>
      <c r="F93" s="9" t="s">
        <v>50</v>
      </c>
      <c r="G93" s="9" t="s">
        <v>43</v>
      </c>
      <c r="H93" s="30" t="s">
        <v>38</v>
      </c>
      <c r="I93" s="56">
        <v>0</v>
      </c>
      <c r="J93" s="56">
        <v>1800</v>
      </c>
      <c r="K93" s="56">
        <v>5688</v>
      </c>
      <c r="L93" s="56">
        <v>10656</v>
      </c>
      <c r="M93" s="56">
        <v>7632</v>
      </c>
      <c r="N93" s="56">
        <v>6408</v>
      </c>
      <c r="O93" s="56">
        <v>1944</v>
      </c>
      <c r="P93" s="56">
        <v>144</v>
      </c>
      <c r="Q93" s="20">
        <v>34272</v>
      </c>
      <c r="R93" s="10">
        <v>42903</v>
      </c>
      <c r="S93" s="196">
        <v>42940</v>
      </c>
      <c r="T93" s="196">
        <v>42943</v>
      </c>
      <c r="U93" s="196" t="s">
        <v>24</v>
      </c>
      <c r="V93" s="196">
        <v>42965</v>
      </c>
      <c r="W93" s="21" t="s">
        <v>51</v>
      </c>
      <c r="X93" s="22">
        <v>0.8</v>
      </c>
      <c r="Y93" s="22">
        <v>2.5000000000000001E-2</v>
      </c>
      <c r="Z93" s="23">
        <v>0.39</v>
      </c>
      <c r="AA93" s="23">
        <v>1.52</v>
      </c>
      <c r="AB93" s="23">
        <f t="shared" si="18"/>
        <v>52093.440000000002</v>
      </c>
      <c r="AC93" s="21" t="s">
        <v>25</v>
      </c>
      <c r="AD93" s="21" t="s">
        <v>44</v>
      </c>
      <c r="AE93" s="21" t="s">
        <v>84</v>
      </c>
      <c r="AF93" s="24" t="s">
        <v>27</v>
      </c>
      <c r="AG93" s="21" t="s">
        <v>102</v>
      </c>
      <c r="AH93" s="19" t="s">
        <v>56</v>
      </c>
      <c r="AI93" s="25" t="s">
        <v>74</v>
      </c>
      <c r="AJ93" s="25"/>
      <c r="AK93" s="8"/>
      <c r="AL93" s="8"/>
    </row>
    <row r="94" spans="1:38" ht="17.25" hidden="1" customHeight="1">
      <c r="A94" s="19" t="s">
        <v>29</v>
      </c>
      <c r="B94" s="19" t="s">
        <v>13</v>
      </c>
      <c r="C94" s="19" t="s">
        <v>46</v>
      </c>
      <c r="D94" s="67" t="s">
        <v>81</v>
      </c>
      <c r="E94" s="9" t="s">
        <v>67</v>
      </c>
      <c r="F94" s="9" t="s">
        <v>50</v>
      </c>
      <c r="G94" s="9" t="s">
        <v>90</v>
      </c>
      <c r="H94" s="30" t="s">
        <v>17</v>
      </c>
      <c r="I94" s="56">
        <v>0</v>
      </c>
      <c r="J94" s="56">
        <v>0</v>
      </c>
      <c r="K94" s="56">
        <v>10080</v>
      </c>
      <c r="L94" s="56">
        <v>11952</v>
      </c>
      <c r="M94" s="56">
        <v>13464</v>
      </c>
      <c r="N94" s="56">
        <v>0</v>
      </c>
      <c r="O94" s="56">
        <v>2808</v>
      </c>
      <c r="P94" s="56">
        <v>144</v>
      </c>
      <c r="Q94" s="20">
        <v>38448</v>
      </c>
      <c r="R94" s="10">
        <v>42893</v>
      </c>
      <c r="S94" s="196">
        <v>42940</v>
      </c>
      <c r="T94" s="196">
        <v>42943</v>
      </c>
      <c r="U94" s="196" t="s">
        <v>24</v>
      </c>
      <c r="V94" s="196">
        <v>42965</v>
      </c>
      <c r="W94" s="21" t="s">
        <v>51</v>
      </c>
      <c r="X94" s="22">
        <v>0.8</v>
      </c>
      <c r="Y94" s="22">
        <v>2.5000000000000001E-2</v>
      </c>
      <c r="Z94" s="23">
        <v>0.39</v>
      </c>
      <c r="AA94" s="23">
        <v>1.52</v>
      </c>
      <c r="AB94" s="23">
        <f t="shared" si="18"/>
        <v>58440.959999999999</v>
      </c>
      <c r="AC94" s="21" t="s">
        <v>25</v>
      </c>
      <c r="AD94" s="21" t="s">
        <v>44</v>
      </c>
      <c r="AE94" s="21" t="s">
        <v>84</v>
      </c>
      <c r="AF94" s="24" t="s">
        <v>27</v>
      </c>
      <c r="AG94" s="21" t="s">
        <v>103</v>
      </c>
      <c r="AH94" s="19" t="s">
        <v>56</v>
      </c>
      <c r="AI94" s="25" t="s">
        <v>74</v>
      </c>
      <c r="AJ94" s="25" t="s">
        <v>91</v>
      </c>
      <c r="AK94" s="8"/>
      <c r="AL94" s="8"/>
    </row>
    <row r="95" spans="1:38" ht="17.25" hidden="1" customHeight="1">
      <c r="A95" s="19" t="s">
        <v>29</v>
      </c>
      <c r="B95" s="19" t="s">
        <v>13</v>
      </c>
      <c r="C95" s="19" t="s">
        <v>46</v>
      </c>
      <c r="D95" s="30" t="s">
        <v>48</v>
      </c>
      <c r="E95" s="9" t="s">
        <v>67</v>
      </c>
      <c r="F95" s="9">
        <v>3000</v>
      </c>
      <c r="G95" s="9" t="s">
        <v>182</v>
      </c>
      <c r="H95" s="30" t="s">
        <v>38</v>
      </c>
      <c r="I95" s="56">
        <v>0</v>
      </c>
      <c r="J95" s="56">
        <v>0</v>
      </c>
      <c r="K95" s="56">
        <v>7056</v>
      </c>
      <c r="L95" s="56">
        <v>5184</v>
      </c>
      <c r="M95" s="56">
        <v>0</v>
      </c>
      <c r="N95" s="56">
        <v>0</v>
      </c>
      <c r="O95" s="56">
        <v>0</v>
      </c>
      <c r="P95" s="56">
        <v>0</v>
      </c>
      <c r="Q95" s="20">
        <v>12240</v>
      </c>
      <c r="R95" s="21"/>
      <c r="S95" s="196">
        <v>42940</v>
      </c>
      <c r="T95" s="196">
        <v>42943</v>
      </c>
      <c r="U95" s="196" t="s">
        <v>24</v>
      </c>
      <c r="V95" s="196">
        <v>42965</v>
      </c>
      <c r="W95" s="21" t="s">
        <v>51</v>
      </c>
      <c r="X95" s="22">
        <v>0.56000000000000005</v>
      </c>
      <c r="Y95" s="22">
        <v>2.3E-2</v>
      </c>
      <c r="Z95" s="23">
        <v>0.39</v>
      </c>
      <c r="AA95" s="23">
        <v>1.1100000000000001</v>
      </c>
      <c r="AB95" s="23">
        <f t="shared" si="18"/>
        <v>13586.400000000001</v>
      </c>
      <c r="AC95" s="21" t="s">
        <v>25</v>
      </c>
      <c r="AD95" s="21" t="s">
        <v>44</v>
      </c>
      <c r="AE95" s="21" t="s">
        <v>84</v>
      </c>
      <c r="AF95" s="24" t="s">
        <v>27</v>
      </c>
      <c r="AG95" s="21" t="s">
        <v>58</v>
      </c>
      <c r="AH95" s="19" t="s">
        <v>186</v>
      </c>
      <c r="AI95" s="66" t="s">
        <v>105</v>
      </c>
      <c r="AJ95" s="25"/>
      <c r="AK95" s="8"/>
      <c r="AL95" s="8"/>
    </row>
    <row r="96" spans="1:38" ht="17.25" hidden="1" customHeight="1">
      <c r="A96" s="19" t="s">
        <v>29</v>
      </c>
      <c r="B96" s="19" t="s">
        <v>13</v>
      </c>
      <c r="C96" s="19" t="s">
        <v>46</v>
      </c>
      <c r="D96" s="30" t="s">
        <v>49</v>
      </c>
      <c r="E96" s="9" t="s">
        <v>68</v>
      </c>
      <c r="F96" s="9">
        <v>4000</v>
      </c>
      <c r="G96" s="9" t="s">
        <v>182</v>
      </c>
      <c r="H96" s="30" t="s">
        <v>38</v>
      </c>
      <c r="I96" s="56">
        <v>0</v>
      </c>
      <c r="J96" s="56">
        <v>0</v>
      </c>
      <c r="K96" s="56">
        <v>0</v>
      </c>
      <c r="L96" s="56">
        <v>0</v>
      </c>
      <c r="M96" s="56">
        <v>5472</v>
      </c>
      <c r="N96" s="56">
        <v>0</v>
      </c>
      <c r="O96" s="56">
        <v>0</v>
      </c>
      <c r="P96" s="56">
        <v>0</v>
      </c>
      <c r="Q96" s="20">
        <v>5472</v>
      </c>
      <c r="R96" s="21"/>
      <c r="S96" s="196">
        <v>42940</v>
      </c>
      <c r="T96" s="196">
        <v>42943</v>
      </c>
      <c r="U96" s="196" t="s">
        <v>24</v>
      </c>
      <c r="V96" s="196">
        <v>42965</v>
      </c>
      <c r="W96" s="21" t="s">
        <v>51</v>
      </c>
      <c r="X96" s="22">
        <v>0.39</v>
      </c>
      <c r="Y96" s="22">
        <v>2.3E-2</v>
      </c>
      <c r="Z96" s="23">
        <v>0.39</v>
      </c>
      <c r="AA96" s="23">
        <v>0.96</v>
      </c>
      <c r="AB96" s="23">
        <f t="shared" si="18"/>
        <v>5253.12</v>
      </c>
      <c r="AC96" s="21" t="s">
        <v>25</v>
      </c>
      <c r="AD96" s="21" t="s">
        <v>44</v>
      </c>
      <c r="AE96" s="21" t="s">
        <v>84</v>
      </c>
      <c r="AF96" s="24" t="s">
        <v>27</v>
      </c>
      <c r="AG96" s="21" t="s">
        <v>58</v>
      </c>
      <c r="AH96" s="19" t="s">
        <v>186</v>
      </c>
      <c r="AI96" s="66" t="s">
        <v>105</v>
      </c>
      <c r="AJ96" s="25"/>
      <c r="AK96" s="8"/>
      <c r="AL96" s="8"/>
    </row>
    <row r="97" spans="1:39" ht="17.25" hidden="1" customHeight="1">
      <c r="A97" s="19" t="s">
        <v>29</v>
      </c>
      <c r="B97" s="19" t="s">
        <v>13</v>
      </c>
      <c r="C97" s="19" t="s">
        <v>46</v>
      </c>
      <c r="D97" s="67" t="s">
        <v>81</v>
      </c>
      <c r="E97" s="9" t="s">
        <v>67</v>
      </c>
      <c r="F97" s="9" t="s">
        <v>50</v>
      </c>
      <c r="G97" s="9" t="s">
        <v>90</v>
      </c>
      <c r="H97" s="169" t="s">
        <v>38</v>
      </c>
      <c r="I97" s="56">
        <v>0</v>
      </c>
      <c r="J97" s="56">
        <v>4896</v>
      </c>
      <c r="K97" s="56">
        <v>13608</v>
      </c>
      <c r="L97" s="56">
        <v>19368</v>
      </c>
      <c r="M97" s="56">
        <v>12960</v>
      </c>
      <c r="N97" s="56">
        <v>11520</v>
      </c>
      <c r="O97" s="56">
        <v>3672</v>
      </c>
      <c r="P97" s="56">
        <v>432</v>
      </c>
      <c r="Q97" s="20">
        <f>SUM(I97:P97)</f>
        <v>66456</v>
      </c>
      <c r="R97" s="10">
        <v>42913</v>
      </c>
      <c r="S97" s="196">
        <v>42975</v>
      </c>
      <c r="T97" s="196">
        <f t="shared" ref="T97:T107" si="19">S97+3</f>
        <v>42978</v>
      </c>
      <c r="U97" s="196" t="s">
        <v>24</v>
      </c>
      <c r="V97" s="196">
        <f t="shared" ref="V97:V107" si="20">T97+22</f>
        <v>43000</v>
      </c>
      <c r="W97" s="21" t="s">
        <v>51</v>
      </c>
      <c r="X97" s="22">
        <v>0.8</v>
      </c>
      <c r="Y97" s="22">
        <v>2.5000000000000001E-2</v>
      </c>
      <c r="Z97" s="23">
        <v>0.39</v>
      </c>
      <c r="AA97" s="23">
        <v>1.52</v>
      </c>
      <c r="AB97" s="23">
        <f t="shared" si="18"/>
        <v>101013.12</v>
      </c>
      <c r="AC97" s="21" t="s">
        <v>25</v>
      </c>
      <c r="AD97" s="21" t="s">
        <v>44</v>
      </c>
      <c r="AE97" s="21" t="s">
        <v>84</v>
      </c>
      <c r="AF97" s="24" t="s">
        <v>27</v>
      </c>
      <c r="AG97" s="21" t="s">
        <v>104</v>
      </c>
      <c r="AH97" s="19" t="s">
        <v>56</v>
      </c>
      <c r="AI97" s="25" t="s">
        <v>74</v>
      </c>
      <c r="AJ97" s="25" t="s">
        <v>91</v>
      </c>
      <c r="AK97" s="8"/>
      <c r="AL97" s="8"/>
      <c r="AM97" s="8"/>
    </row>
    <row r="98" spans="1:39" ht="17.25" hidden="1" customHeight="1">
      <c r="A98" s="19" t="s">
        <v>29</v>
      </c>
      <c r="B98" s="19" t="s">
        <v>13</v>
      </c>
      <c r="C98" s="19" t="s">
        <v>46</v>
      </c>
      <c r="D98" s="67" t="s">
        <v>81</v>
      </c>
      <c r="E98" s="9" t="s">
        <v>67</v>
      </c>
      <c r="F98" s="9" t="s">
        <v>50</v>
      </c>
      <c r="G98" s="9" t="s">
        <v>94</v>
      </c>
      <c r="H98" s="169" t="s">
        <v>38</v>
      </c>
      <c r="I98" s="56">
        <v>0</v>
      </c>
      <c r="J98" s="56">
        <v>0</v>
      </c>
      <c r="K98" s="56">
        <v>0</v>
      </c>
      <c r="L98" s="56">
        <v>0</v>
      </c>
      <c r="M98" s="56">
        <v>0</v>
      </c>
      <c r="N98" s="56">
        <v>6480</v>
      </c>
      <c r="O98" s="56">
        <v>0</v>
      </c>
      <c r="P98" s="56">
        <v>0</v>
      </c>
      <c r="Q98" s="20">
        <f>SUM(I98:P98)</f>
        <v>6480</v>
      </c>
      <c r="R98" s="10">
        <v>42941</v>
      </c>
      <c r="S98" s="196">
        <v>42975</v>
      </c>
      <c r="T98" s="196">
        <f t="shared" si="19"/>
        <v>42978</v>
      </c>
      <c r="U98" s="196" t="s">
        <v>24</v>
      </c>
      <c r="V98" s="196">
        <f t="shared" si="20"/>
        <v>43000</v>
      </c>
      <c r="W98" s="21" t="s">
        <v>51</v>
      </c>
      <c r="X98" s="22">
        <v>0.8</v>
      </c>
      <c r="Y98" s="22">
        <v>2.5000000000000001E-2</v>
      </c>
      <c r="Z98" s="23">
        <v>0.39</v>
      </c>
      <c r="AA98" s="23">
        <v>1.52</v>
      </c>
      <c r="AB98" s="23">
        <f t="shared" si="18"/>
        <v>9849.6</v>
      </c>
      <c r="AC98" s="21" t="s">
        <v>25</v>
      </c>
      <c r="AD98" s="21" t="s">
        <v>44</v>
      </c>
      <c r="AE98" s="21" t="s">
        <v>84</v>
      </c>
      <c r="AF98" s="24" t="s">
        <v>27</v>
      </c>
      <c r="AG98" s="21" t="s">
        <v>97</v>
      </c>
      <c r="AH98" s="19" t="s">
        <v>56</v>
      </c>
      <c r="AI98" s="25" t="s">
        <v>74</v>
      </c>
      <c r="AJ98" s="25"/>
      <c r="AK98" s="8"/>
      <c r="AL98" s="8"/>
      <c r="AM98" s="8"/>
    </row>
    <row r="99" spans="1:39" ht="18" hidden="1" customHeight="1">
      <c r="A99" s="19" t="s">
        <v>29</v>
      </c>
      <c r="B99" s="19" t="s">
        <v>13</v>
      </c>
      <c r="C99" s="19" t="s">
        <v>46</v>
      </c>
      <c r="D99" s="30" t="s">
        <v>48</v>
      </c>
      <c r="E99" s="9" t="s">
        <v>67</v>
      </c>
      <c r="F99" s="9">
        <v>3000</v>
      </c>
      <c r="G99" s="9" t="s">
        <v>187</v>
      </c>
      <c r="H99" s="169" t="s">
        <v>38</v>
      </c>
      <c r="I99" s="56">
        <v>0</v>
      </c>
      <c r="J99" s="56">
        <v>0</v>
      </c>
      <c r="K99" s="56">
        <v>0</v>
      </c>
      <c r="L99" s="56">
        <v>5040</v>
      </c>
      <c r="M99" s="56">
        <v>0</v>
      </c>
      <c r="N99" s="56">
        <v>0</v>
      </c>
      <c r="O99" s="56">
        <v>0</v>
      </c>
      <c r="P99" s="56">
        <v>0</v>
      </c>
      <c r="Q99" s="20">
        <f>SUM(I99:P99)</f>
        <v>5040</v>
      </c>
      <c r="R99" s="21"/>
      <c r="S99" s="196">
        <v>42975</v>
      </c>
      <c r="T99" s="196">
        <f t="shared" si="19"/>
        <v>42978</v>
      </c>
      <c r="U99" s="196" t="s">
        <v>24</v>
      </c>
      <c r="V99" s="196">
        <f t="shared" si="20"/>
        <v>43000</v>
      </c>
      <c r="W99" s="21" t="s">
        <v>51</v>
      </c>
      <c r="X99" s="22">
        <v>0.56000000000000005</v>
      </c>
      <c r="Y99" s="22">
        <v>2.3E-2</v>
      </c>
      <c r="Z99" s="23">
        <v>0.39</v>
      </c>
      <c r="AA99" s="23">
        <v>1.1100000000000001</v>
      </c>
      <c r="AB99" s="23">
        <f t="shared" si="18"/>
        <v>5594.4000000000005</v>
      </c>
      <c r="AC99" s="21" t="s">
        <v>25</v>
      </c>
      <c r="AD99" s="21" t="s">
        <v>44</v>
      </c>
      <c r="AE99" s="21" t="s">
        <v>84</v>
      </c>
      <c r="AF99" s="24" t="s">
        <v>27</v>
      </c>
      <c r="AG99" s="21" t="s">
        <v>58</v>
      </c>
      <c r="AH99" s="19" t="s">
        <v>188</v>
      </c>
      <c r="AI99" s="66" t="s">
        <v>189</v>
      </c>
      <c r="AJ99" s="25"/>
      <c r="AK99" s="8"/>
      <c r="AL99" s="8"/>
    </row>
    <row r="100" spans="1:39" ht="18" hidden="1" customHeight="1">
      <c r="A100" s="19" t="s">
        <v>29</v>
      </c>
      <c r="B100" s="19" t="s">
        <v>13</v>
      </c>
      <c r="C100" s="19" t="s">
        <v>46</v>
      </c>
      <c r="D100" s="30" t="s">
        <v>49</v>
      </c>
      <c r="E100" s="9" t="s">
        <v>68</v>
      </c>
      <c r="F100" s="9">
        <v>4000</v>
      </c>
      <c r="G100" s="9" t="s">
        <v>187</v>
      </c>
      <c r="H100" s="169" t="s">
        <v>38</v>
      </c>
      <c r="I100" s="56">
        <v>0</v>
      </c>
      <c r="J100" s="56">
        <v>0</v>
      </c>
      <c r="K100" s="56">
        <v>0</v>
      </c>
      <c r="L100" s="56">
        <v>10080</v>
      </c>
      <c r="M100" s="56">
        <v>3816</v>
      </c>
      <c r="N100" s="56">
        <v>0</v>
      </c>
      <c r="O100" s="56">
        <v>0</v>
      </c>
      <c r="P100" s="56">
        <v>0</v>
      </c>
      <c r="Q100" s="20">
        <f>SUM(I100:P100)</f>
        <v>13896</v>
      </c>
      <c r="R100" s="21"/>
      <c r="S100" s="196">
        <v>42975</v>
      </c>
      <c r="T100" s="196">
        <f t="shared" si="19"/>
        <v>42978</v>
      </c>
      <c r="U100" s="196" t="s">
        <v>24</v>
      </c>
      <c r="V100" s="196">
        <f t="shared" si="20"/>
        <v>43000</v>
      </c>
      <c r="W100" s="21" t="s">
        <v>51</v>
      </c>
      <c r="X100" s="22">
        <v>0.39</v>
      </c>
      <c r="Y100" s="22">
        <v>2.3E-2</v>
      </c>
      <c r="Z100" s="23">
        <v>0.39</v>
      </c>
      <c r="AA100" s="23">
        <v>0.96</v>
      </c>
      <c r="AB100" s="23">
        <f t="shared" si="18"/>
        <v>13340.16</v>
      </c>
      <c r="AC100" s="21" t="s">
        <v>25</v>
      </c>
      <c r="AD100" s="21" t="s">
        <v>44</v>
      </c>
      <c r="AE100" s="21" t="s">
        <v>84</v>
      </c>
      <c r="AF100" s="24" t="s">
        <v>27</v>
      </c>
      <c r="AG100" s="21" t="s">
        <v>58</v>
      </c>
      <c r="AH100" s="19" t="s">
        <v>188</v>
      </c>
      <c r="AI100" s="66" t="s">
        <v>189</v>
      </c>
      <c r="AJ100" s="25"/>
      <c r="AK100" s="8"/>
      <c r="AL100" s="8"/>
    </row>
    <row r="101" spans="1:39" ht="18" hidden="1" customHeight="1">
      <c r="A101" s="19" t="s">
        <v>29</v>
      </c>
      <c r="B101" s="19" t="s">
        <v>13</v>
      </c>
      <c r="C101" s="19" t="s">
        <v>46</v>
      </c>
      <c r="D101" s="30" t="s">
        <v>49</v>
      </c>
      <c r="E101" s="9" t="s">
        <v>68</v>
      </c>
      <c r="F101" s="9">
        <v>4000</v>
      </c>
      <c r="G101" s="9" t="s">
        <v>190</v>
      </c>
      <c r="H101" s="169" t="s">
        <v>41</v>
      </c>
      <c r="I101" s="56">
        <v>0</v>
      </c>
      <c r="J101" s="56">
        <v>0</v>
      </c>
      <c r="K101" s="56">
        <v>1296</v>
      </c>
      <c r="L101" s="56">
        <v>1224</v>
      </c>
      <c r="M101" s="56">
        <v>1296</v>
      </c>
      <c r="N101" s="56">
        <v>0</v>
      </c>
      <c r="O101" s="56">
        <v>0</v>
      </c>
      <c r="P101" s="56">
        <v>0</v>
      </c>
      <c r="Q101" s="20">
        <f>SUM(I101:P101)</f>
        <v>3816</v>
      </c>
      <c r="R101" s="21"/>
      <c r="S101" s="196">
        <v>42975</v>
      </c>
      <c r="T101" s="196">
        <f t="shared" si="19"/>
        <v>42978</v>
      </c>
      <c r="U101" s="196" t="s">
        <v>24</v>
      </c>
      <c r="V101" s="196">
        <f t="shared" si="20"/>
        <v>43000</v>
      </c>
      <c r="W101" s="21" t="s">
        <v>51</v>
      </c>
      <c r="X101" s="22">
        <v>0.39</v>
      </c>
      <c r="Y101" s="22">
        <v>2.3E-2</v>
      </c>
      <c r="Z101" s="23">
        <v>0.39</v>
      </c>
      <c r="AA101" s="23">
        <v>0.96</v>
      </c>
      <c r="AB101" s="23">
        <f t="shared" si="18"/>
        <v>3663.3599999999997</v>
      </c>
      <c r="AC101" s="21" t="s">
        <v>25</v>
      </c>
      <c r="AD101" s="21" t="s">
        <v>44</v>
      </c>
      <c r="AE101" s="21" t="s">
        <v>84</v>
      </c>
      <c r="AF101" s="24" t="s">
        <v>27</v>
      </c>
      <c r="AG101" s="21" t="s">
        <v>58</v>
      </c>
      <c r="AH101" s="19" t="s">
        <v>188</v>
      </c>
      <c r="AI101" s="66" t="s">
        <v>189</v>
      </c>
      <c r="AJ101" s="25"/>
      <c r="AK101" s="8"/>
      <c r="AL101" s="8"/>
    </row>
    <row r="102" spans="1:39" ht="17.25" hidden="1" customHeight="1">
      <c r="A102" s="19" t="s">
        <v>29</v>
      </c>
      <c r="B102" s="19" t="s">
        <v>13</v>
      </c>
      <c r="C102" s="19" t="s">
        <v>46</v>
      </c>
      <c r="D102" s="67" t="s">
        <v>81</v>
      </c>
      <c r="E102" s="9" t="s">
        <v>67</v>
      </c>
      <c r="F102" s="9" t="s">
        <v>50</v>
      </c>
      <c r="G102" s="9" t="s">
        <v>90</v>
      </c>
      <c r="H102" s="30" t="s">
        <v>17</v>
      </c>
      <c r="I102" s="56">
        <v>0</v>
      </c>
      <c r="J102" s="56">
        <v>0</v>
      </c>
      <c r="K102" s="56">
        <v>0</v>
      </c>
      <c r="L102" s="56">
        <v>0</v>
      </c>
      <c r="M102" s="56">
        <v>0</v>
      </c>
      <c r="N102" s="257">
        <v>7848</v>
      </c>
      <c r="O102" s="56">
        <v>0</v>
      </c>
      <c r="P102" s="56">
        <v>0</v>
      </c>
      <c r="Q102" s="20">
        <f t="shared" ref="Q102:Q107" si="21">SUM(I102:P102)</f>
        <v>7848</v>
      </c>
      <c r="R102" s="10">
        <v>42893</v>
      </c>
      <c r="S102" s="196">
        <v>43003</v>
      </c>
      <c r="T102" s="196">
        <f t="shared" si="19"/>
        <v>43006</v>
      </c>
      <c r="U102" s="196" t="s">
        <v>24</v>
      </c>
      <c r="V102" s="196">
        <f t="shared" si="20"/>
        <v>43028</v>
      </c>
      <c r="W102" s="21" t="s">
        <v>51</v>
      </c>
      <c r="X102" s="22">
        <v>0.8</v>
      </c>
      <c r="Y102" s="22">
        <v>2.5000000000000001E-2</v>
      </c>
      <c r="Z102" s="23">
        <v>0.39</v>
      </c>
      <c r="AA102" s="23">
        <v>1.52</v>
      </c>
      <c r="AB102" s="23">
        <f t="shared" ref="AB102:AB107" si="22">Q102*AA102</f>
        <v>11928.960000000001</v>
      </c>
      <c r="AC102" s="21" t="s">
        <v>25</v>
      </c>
      <c r="AD102" s="21" t="s">
        <v>44</v>
      </c>
      <c r="AE102" s="21" t="s">
        <v>84</v>
      </c>
      <c r="AF102" s="24" t="s">
        <v>27</v>
      </c>
      <c r="AG102" s="21" t="s">
        <v>103</v>
      </c>
      <c r="AH102" s="19" t="s">
        <v>56</v>
      </c>
      <c r="AI102" s="25" t="s">
        <v>74</v>
      </c>
      <c r="AJ102" s="25" t="s">
        <v>91</v>
      </c>
      <c r="AK102" s="8"/>
      <c r="AM102" s="8"/>
    </row>
    <row r="103" spans="1:39" ht="17.25" hidden="1" customHeight="1">
      <c r="A103" s="19" t="s">
        <v>29</v>
      </c>
      <c r="B103" s="172" t="s">
        <v>13</v>
      </c>
      <c r="C103" s="19" t="s">
        <v>46</v>
      </c>
      <c r="D103" s="67" t="s">
        <v>81</v>
      </c>
      <c r="E103" s="9" t="s">
        <v>67</v>
      </c>
      <c r="F103" s="9" t="s">
        <v>50</v>
      </c>
      <c r="G103" s="9" t="s">
        <v>90</v>
      </c>
      <c r="H103" s="169" t="s">
        <v>41</v>
      </c>
      <c r="I103" s="56">
        <v>0</v>
      </c>
      <c r="J103" s="56">
        <v>0</v>
      </c>
      <c r="K103" s="56">
        <v>0</v>
      </c>
      <c r="L103" s="56">
        <v>0</v>
      </c>
      <c r="M103" s="56">
        <v>0</v>
      </c>
      <c r="N103" s="56">
        <v>0</v>
      </c>
      <c r="O103" s="56">
        <v>1368</v>
      </c>
      <c r="P103" s="56">
        <v>288</v>
      </c>
      <c r="Q103" s="20">
        <f t="shared" si="21"/>
        <v>1656</v>
      </c>
      <c r="R103" s="10">
        <v>42887</v>
      </c>
      <c r="S103" s="196">
        <v>43003</v>
      </c>
      <c r="T103" s="196">
        <f t="shared" si="19"/>
        <v>43006</v>
      </c>
      <c r="U103" s="196" t="s">
        <v>24</v>
      </c>
      <c r="V103" s="196">
        <f t="shared" si="20"/>
        <v>43028</v>
      </c>
      <c r="W103" s="21" t="s">
        <v>51</v>
      </c>
      <c r="X103" s="22">
        <v>0.8</v>
      </c>
      <c r="Y103" s="22">
        <v>2.5000000000000001E-2</v>
      </c>
      <c r="Z103" s="23">
        <v>0.39</v>
      </c>
      <c r="AA103" s="23">
        <v>1.52</v>
      </c>
      <c r="AB103" s="23">
        <f t="shared" si="22"/>
        <v>2517.12</v>
      </c>
      <c r="AC103" s="21" t="s">
        <v>25</v>
      </c>
      <c r="AD103" s="21" t="s">
        <v>44</v>
      </c>
      <c r="AE103" s="21" t="s">
        <v>84</v>
      </c>
      <c r="AF103" s="24" t="s">
        <v>27</v>
      </c>
      <c r="AG103" s="21" t="s">
        <v>100</v>
      </c>
      <c r="AH103" s="19" t="s">
        <v>56</v>
      </c>
      <c r="AI103" s="25" t="s">
        <v>74</v>
      </c>
      <c r="AJ103" s="25" t="s">
        <v>91</v>
      </c>
      <c r="AK103" s="8"/>
      <c r="AM103" s="8"/>
    </row>
    <row r="104" spans="1:39" ht="17.25" hidden="1" customHeight="1">
      <c r="A104" s="19" t="s">
        <v>29</v>
      </c>
      <c r="B104" s="19" t="s">
        <v>13</v>
      </c>
      <c r="C104" s="19" t="s">
        <v>46</v>
      </c>
      <c r="D104" s="67" t="s">
        <v>81</v>
      </c>
      <c r="E104" s="9" t="s">
        <v>67</v>
      </c>
      <c r="F104" s="9" t="s">
        <v>50</v>
      </c>
      <c r="G104" s="9" t="s">
        <v>90</v>
      </c>
      <c r="H104" s="169" t="s">
        <v>38</v>
      </c>
      <c r="I104" s="56">
        <v>0</v>
      </c>
      <c r="J104" s="56">
        <v>0</v>
      </c>
      <c r="K104" s="56">
        <v>0</v>
      </c>
      <c r="L104" s="56">
        <v>0</v>
      </c>
      <c r="M104" s="56">
        <v>0</v>
      </c>
      <c r="N104" s="56">
        <v>0</v>
      </c>
      <c r="O104" s="56">
        <v>1080</v>
      </c>
      <c r="P104" s="56">
        <v>144</v>
      </c>
      <c r="Q104" s="20">
        <f t="shared" si="21"/>
        <v>1224</v>
      </c>
      <c r="R104" s="10">
        <v>42913</v>
      </c>
      <c r="S104" s="196">
        <v>43003</v>
      </c>
      <c r="T104" s="196">
        <f t="shared" si="19"/>
        <v>43006</v>
      </c>
      <c r="U104" s="196" t="s">
        <v>24</v>
      </c>
      <c r="V104" s="196">
        <f t="shared" si="20"/>
        <v>43028</v>
      </c>
      <c r="W104" s="21" t="s">
        <v>51</v>
      </c>
      <c r="X104" s="22">
        <v>0.8</v>
      </c>
      <c r="Y104" s="22">
        <v>2.5000000000000001E-2</v>
      </c>
      <c r="Z104" s="23">
        <v>0.39</v>
      </c>
      <c r="AA104" s="23">
        <v>1.52</v>
      </c>
      <c r="AB104" s="23">
        <f t="shared" si="22"/>
        <v>1860.48</v>
      </c>
      <c r="AC104" s="21" t="s">
        <v>25</v>
      </c>
      <c r="AD104" s="21" t="s">
        <v>44</v>
      </c>
      <c r="AE104" s="21" t="s">
        <v>84</v>
      </c>
      <c r="AF104" s="24" t="s">
        <v>27</v>
      </c>
      <c r="AG104" s="21" t="s">
        <v>104</v>
      </c>
      <c r="AH104" s="19" t="s">
        <v>56</v>
      </c>
      <c r="AI104" s="25" t="s">
        <v>74</v>
      </c>
      <c r="AJ104" s="25" t="s">
        <v>91</v>
      </c>
      <c r="AK104" s="8"/>
      <c r="AM104" s="8"/>
    </row>
    <row r="105" spans="1:39" ht="17.25" hidden="1" customHeight="1">
      <c r="A105" s="19" t="s">
        <v>29</v>
      </c>
      <c r="B105" s="19" t="s">
        <v>13</v>
      </c>
      <c r="C105" s="19" t="s">
        <v>46</v>
      </c>
      <c r="D105" s="67" t="s">
        <v>81</v>
      </c>
      <c r="E105" s="9" t="s">
        <v>67</v>
      </c>
      <c r="F105" s="9" t="s">
        <v>50</v>
      </c>
      <c r="G105" s="9" t="s">
        <v>94</v>
      </c>
      <c r="H105" s="30" t="s">
        <v>17</v>
      </c>
      <c r="I105" s="56">
        <v>0</v>
      </c>
      <c r="J105" s="56">
        <v>0</v>
      </c>
      <c r="K105" s="56">
        <v>0</v>
      </c>
      <c r="L105" s="56">
        <v>0</v>
      </c>
      <c r="M105" s="56">
        <v>0</v>
      </c>
      <c r="N105" s="257">
        <v>8208</v>
      </c>
      <c r="O105" s="56">
        <v>5184</v>
      </c>
      <c r="P105" s="56">
        <v>432</v>
      </c>
      <c r="Q105" s="20">
        <f t="shared" si="21"/>
        <v>13824</v>
      </c>
      <c r="R105" s="10">
        <v>42931</v>
      </c>
      <c r="S105" s="196">
        <v>43003</v>
      </c>
      <c r="T105" s="196">
        <f t="shared" si="19"/>
        <v>43006</v>
      </c>
      <c r="U105" s="196" t="s">
        <v>24</v>
      </c>
      <c r="V105" s="196">
        <f t="shared" si="20"/>
        <v>43028</v>
      </c>
      <c r="W105" s="21" t="s">
        <v>51</v>
      </c>
      <c r="X105" s="22">
        <v>0.8</v>
      </c>
      <c r="Y105" s="22">
        <v>2.5000000000000001E-2</v>
      </c>
      <c r="Z105" s="23">
        <v>0.39</v>
      </c>
      <c r="AA105" s="23">
        <v>1.52</v>
      </c>
      <c r="AB105" s="23">
        <f t="shared" si="22"/>
        <v>21012.48</v>
      </c>
      <c r="AC105" s="21" t="s">
        <v>25</v>
      </c>
      <c r="AD105" s="21" t="s">
        <v>44</v>
      </c>
      <c r="AE105" s="21" t="s">
        <v>84</v>
      </c>
      <c r="AF105" s="24" t="s">
        <v>27</v>
      </c>
      <c r="AG105" s="21" t="s">
        <v>96</v>
      </c>
      <c r="AH105" s="19" t="s">
        <v>56</v>
      </c>
      <c r="AI105" s="25" t="s">
        <v>74</v>
      </c>
      <c r="AJ105" s="25"/>
      <c r="AK105" s="8"/>
      <c r="AM105" s="8"/>
    </row>
    <row r="106" spans="1:39" ht="17.25" hidden="1" customHeight="1">
      <c r="A106" s="19" t="s">
        <v>29</v>
      </c>
      <c r="B106" s="172" t="s">
        <v>13</v>
      </c>
      <c r="C106" s="19" t="s">
        <v>46</v>
      </c>
      <c r="D106" s="67" t="s">
        <v>81</v>
      </c>
      <c r="E106" s="9" t="s">
        <v>67</v>
      </c>
      <c r="F106" s="9" t="s">
        <v>50</v>
      </c>
      <c r="G106" s="9" t="s">
        <v>94</v>
      </c>
      <c r="H106" s="169" t="s">
        <v>41</v>
      </c>
      <c r="I106" s="56">
        <v>0</v>
      </c>
      <c r="J106" s="56">
        <v>0</v>
      </c>
      <c r="K106" s="56">
        <v>0</v>
      </c>
      <c r="L106" s="56">
        <v>0</v>
      </c>
      <c r="M106" s="56">
        <v>0</v>
      </c>
      <c r="N106" s="56">
        <v>0</v>
      </c>
      <c r="O106" s="56">
        <v>720</v>
      </c>
      <c r="P106" s="56">
        <v>72</v>
      </c>
      <c r="Q106" s="20">
        <f t="shared" si="21"/>
        <v>792</v>
      </c>
      <c r="R106" s="10">
        <v>42941</v>
      </c>
      <c r="S106" s="196">
        <v>43003</v>
      </c>
      <c r="T106" s="196">
        <f t="shared" si="19"/>
        <v>43006</v>
      </c>
      <c r="U106" s="196" t="s">
        <v>24</v>
      </c>
      <c r="V106" s="196">
        <f t="shared" si="20"/>
        <v>43028</v>
      </c>
      <c r="W106" s="21" t="s">
        <v>51</v>
      </c>
      <c r="X106" s="22">
        <v>0.8</v>
      </c>
      <c r="Y106" s="22">
        <v>2.5000000000000001E-2</v>
      </c>
      <c r="Z106" s="23">
        <v>0.39</v>
      </c>
      <c r="AA106" s="23">
        <v>1.52</v>
      </c>
      <c r="AB106" s="23">
        <f t="shared" si="22"/>
        <v>1203.8399999999999</v>
      </c>
      <c r="AC106" s="21" t="s">
        <v>25</v>
      </c>
      <c r="AD106" s="21" t="s">
        <v>44</v>
      </c>
      <c r="AE106" s="21" t="s">
        <v>84</v>
      </c>
      <c r="AF106" s="24" t="s">
        <v>27</v>
      </c>
      <c r="AG106" s="21" t="s">
        <v>95</v>
      </c>
      <c r="AH106" s="19" t="s">
        <v>56</v>
      </c>
      <c r="AI106" s="25" t="s">
        <v>74</v>
      </c>
      <c r="AJ106" s="25"/>
      <c r="AK106" s="8"/>
      <c r="AM106" s="8"/>
    </row>
    <row r="107" spans="1:39" ht="17.25" hidden="1" customHeight="1">
      <c r="A107" s="19" t="s">
        <v>29</v>
      </c>
      <c r="B107" s="19" t="s">
        <v>13</v>
      </c>
      <c r="C107" s="19" t="s">
        <v>46</v>
      </c>
      <c r="D107" s="67" t="s">
        <v>81</v>
      </c>
      <c r="E107" s="9" t="s">
        <v>67</v>
      </c>
      <c r="F107" s="9" t="s">
        <v>50</v>
      </c>
      <c r="G107" s="9" t="s">
        <v>94</v>
      </c>
      <c r="H107" s="169" t="s">
        <v>38</v>
      </c>
      <c r="I107" s="56">
        <v>0</v>
      </c>
      <c r="J107" s="56">
        <v>0</v>
      </c>
      <c r="K107" s="56">
        <v>0</v>
      </c>
      <c r="L107" s="56">
        <v>0</v>
      </c>
      <c r="M107" s="56">
        <v>0</v>
      </c>
      <c r="N107" s="56">
        <v>0</v>
      </c>
      <c r="O107" s="56">
        <v>2664</v>
      </c>
      <c r="P107" s="56">
        <v>144</v>
      </c>
      <c r="Q107" s="20">
        <f t="shared" si="21"/>
        <v>2808</v>
      </c>
      <c r="R107" s="10">
        <v>42941</v>
      </c>
      <c r="S107" s="196">
        <v>43003</v>
      </c>
      <c r="T107" s="196">
        <f t="shared" si="19"/>
        <v>43006</v>
      </c>
      <c r="U107" s="196" t="s">
        <v>24</v>
      </c>
      <c r="V107" s="196">
        <f t="shared" si="20"/>
        <v>43028</v>
      </c>
      <c r="W107" s="21" t="s">
        <v>51</v>
      </c>
      <c r="X107" s="22">
        <v>0.8</v>
      </c>
      <c r="Y107" s="22">
        <v>2.5000000000000001E-2</v>
      </c>
      <c r="Z107" s="23">
        <v>0.39</v>
      </c>
      <c r="AA107" s="23">
        <v>1.52</v>
      </c>
      <c r="AB107" s="23">
        <f t="shared" si="22"/>
        <v>4268.16</v>
      </c>
      <c r="AC107" s="21" t="s">
        <v>25</v>
      </c>
      <c r="AD107" s="21" t="s">
        <v>44</v>
      </c>
      <c r="AE107" s="21" t="s">
        <v>84</v>
      </c>
      <c r="AF107" s="24" t="s">
        <v>27</v>
      </c>
      <c r="AG107" s="21" t="s">
        <v>97</v>
      </c>
      <c r="AH107" s="19" t="s">
        <v>56</v>
      </c>
      <c r="AI107" s="25" t="s">
        <v>74</v>
      </c>
      <c r="AJ107" s="25"/>
      <c r="AK107" s="8"/>
      <c r="AM107" s="8"/>
    </row>
    <row r="108" spans="1:39" ht="17.25" hidden="1" customHeight="1">
      <c r="A108" s="19" t="s">
        <v>29</v>
      </c>
      <c r="B108" s="172" t="s">
        <v>13</v>
      </c>
      <c r="C108" s="19" t="s">
        <v>46</v>
      </c>
      <c r="D108" s="67" t="s">
        <v>81</v>
      </c>
      <c r="E108" s="9" t="s">
        <v>67</v>
      </c>
      <c r="F108" s="9" t="s">
        <v>50</v>
      </c>
      <c r="G108" s="9" t="s">
        <v>90</v>
      </c>
      <c r="H108" s="169" t="s">
        <v>41</v>
      </c>
      <c r="I108" s="56">
        <v>0</v>
      </c>
      <c r="J108" s="56">
        <v>1584</v>
      </c>
      <c r="K108" s="56">
        <v>5184</v>
      </c>
      <c r="L108" s="56">
        <v>5760</v>
      </c>
      <c r="M108" s="56">
        <v>6408</v>
      </c>
      <c r="N108" s="56">
        <v>3600</v>
      </c>
      <c r="O108" s="56">
        <v>0</v>
      </c>
      <c r="P108" s="56">
        <v>0</v>
      </c>
      <c r="Q108" s="20">
        <v>22536</v>
      </c>
      <c r="R108" s="10">
        <v>42887</v>
      </c>
      <c r="S108" s="202">
        <v>43094</v>
      </c>
      <c r="T108" s="196">
        <v>43097</v>
      </c>
      <c r="U108" s="196" t="s">
        <v>24</v>
      </c>
      <c r="V108" s="196">
        <v>43119</v>
      </c>
      <c r="W108" s="21" t="s">
        <v>51</v>
      </c>
      <c r="X108" s="22">
        <v>0.8</v>
      </c>
      <c r="Y108" s="22">
        <v>2.5000000000000001E-2</v>
      </c>
      <c r="Z108" s="23">
        <v>0.39</v>
      </c>
      <c r="AA108" s="23">
        <v>1.52</v>
      </c>
      <c r="AB108" s="23">
        <v>34254.720000000001</v>
      </c>
      <c r="AC108" s="21" t="s">
        <v>25</v>
      </c>
      <c r="AD108" s="21" t="s">
        <v>44</v>
      </c>
      <c r="AE108" s="21" t="s">
        <v>84</v>
      </c>
      <c r="AF108" s="24" t="s">
        <v>27</v>
      </c>
      <c r="AG108" s="21" t="s">
        <v>100</v>
      </c>
      <c r="AH108" s="19" t="s">
        <v>56</v>
      </c>
      <c r="AI108" s="25" t="s">
        <v>74</v>
      </c>
      <c r="AJ108" s="25" t="s">
        <v>91</v>
      </c>
      <c r="AK108" s="8"/>
      <c r="AL108" s="8"/>
      <c r="AM108" s="8"/>
    </row>
    <row r="109" spans="1:39" ht="17.25" hidden="1" customHeight="1">
      <c r="A109" s="19" t="s">
        <v>29</v>
      </c>
      <c r="B109" s="19" t="s">
        <v>13</v>
      </c>
      <c r="C109" s="19" t="s">
        <v>46</v>
      </c>
      <c r="D109" s="67" t="s">
        <v>81</v>
      </c>
      <c r="E109" s="9" t="s">
        <v>67</v>
      </c>
      <c r="F109" s="9" t="s">
        <v>50</v>
      </c>
      <c r="G109" s="9" t="s">
        <v>94</v>
      </c>
      <c r="H109" s="30" t="s">
        <v>17</v>
      </c>
      <c r="I109" s="56">
        <v>0</v>
      </c>
      <c r="J109" s="56">
        <v>0</v>
      </c>
      <c r="K109" s="56">
        <v>0</v>
      </c>
      <c r="L109" s="56">
        <v>0</v>
      </c>
      <c r="M109" s="56">
        <v>17208</v>
      </c>
      <c r="N109" s="56">
        <v>1584</v>
      </c>
      <c r="O109" s="56">
        <v>0</v>
      </c>
      <c r="P109" s="56">
        <v>0</v>
      </c>
      <c r="Q109" s="20">
        <v>18792</v>
      </c>
      <c r="R109" s="10">
        <v>42931</v>
      </c>
      <c r="S109" s="196">
        <v>43094</v>
      </c>
      <c r="T109" s="196">
        <v>43096</v>
      </c>
      <c r="U109" s="196" t="s">
        <v>24</v>
      </c>
      <c r="V109" s="196">
        <v>43118</v>
      </c>
      <c r="W109" s="21" t="s">
        <v>51</v>
      </c>
      <c r="X109" s="22">
        <v>0.8</v>
      </c>
      <c r="Y109" s="22">
        <v>2.5000000000000001E-2</v>
      </c>
      <c r="Z109" s="23">
        <v>0.39</v>
      </c>
      <c r="AA109" s="23">
        <v>1.52</v>
      </c>
      <c r="AB109" s="23">
        <v>28563.84</v>
      </c>
      <c r="AC109" s="21" t="s">
        <v>25</v>
      </c>
      <c r="AD109" s="21" t="s">
        <v>44</v>
      </c>
      <c r="AE109" s="21" t="s">
        <v>84</v>
      </c>
      <c r="AF109" s="24" t="s">
        <v>27</v>
      </c>
      <c r="AG109" s="21" t="s">
        <v>96</v>
      </c>
      <c r="AH109" s="19" t="s">
        <v>56</v>
      </c>
      <c r="AI109" s="25" t="s">
        <v>74</v>
      </c>
      <c r="AJ109" s="25"/>
      <c r="AK109" s="8"/>
      <c r="AL109" s="8"/>
      <c r="AM109" s="8"/>
    </row>
    <row r="110" spans="1:39" ht="17.25" hidden="1" customHeight="1">
      <c r="A110" s="19" t="s">
        <v>29</v>
      </c>
      <c r="B110" s="172" t="s">
        <v>13</v>
      </c>
      <c r="C110" s="19" t="s">
        <v>46</v>
      </c>
      <c r="D110" s="67" t="s">
        <v>81</v>
      </c>
      <c r="E110" s="9" t="s">
        <v>67</v>
      </c>
      <c r="F110" s="9" t="s">
        <v>50</v>
      </c>
      <c r="G110" s="9" t="s">
        <v>94</v>
      </c>
      <c r="H110" s="169" t="s">
        <v>41</v>
      </c>
      <c r="I110" s="56">
        <v>0</v>
      </c>
      <c r="J110" s="56">
        <v>2448</v>
      </c>
      <c r="K110" s="56">
        <v>7560</v>
      </c>
      <c r="L110" s="56">
        <v>10872</v>
      </c>
      <c r="M110" s="56">
        <v>9504</v>
      </c>
      <c r="N110" s="56">
        <v>6552</v>
      </c>
      <c r="O110" s="56">
        <v>1872</v>
      </c>
      <c r="P110" s="56">
        <v>144</v>
      </c>
      <c r="Q110" s="20">
        <v>38952</v>
      </c>
      <c r="R110" s="10">
        <v>42941</v>
      </c>
      <c r="S110" s="202">
        <v>43094</v>
      </c>
      <c r="T110" s="196">
        <v>43097</v>
      </c>
      <c r="U110" s="196" t="s">
        <v>24</v>
      </c>
      <c r="V110" s="196">
        <v>43119</v>
      </c>
      <c r="W110" s="21" t="s">
        <v>51</v>
      </c>
      <c r="X110" s="22">
        <v>0.8</v>
      </c>
      <c r="Y110" s="22">
        <v>2.5000000000000001E-2</v>
      </c>
      <c r="Z110" s="23">
        <v>0.39</v>
      </c>
      <c r="AA110" s="23">
        <v>1.52</v>
      </c>
      <c r="AB110" s="23">
        <v>59207.040000000001</v>
      </c>
      <c r="AC110" s="21" t="s">
        <v>25</v>
      </c>
      <c r="AD110" s="21" t="s">
        <v>44</v>
      </c>
      <c r="AE110" s="21" t="s">
        <v>84</v>
      </c>
      <c r="AF110" s="24" t="s">
        <v>27</v>
      </c>
      <c r="AG110" s="21" t="s">
        <v>95</v>
      </c>
      <c r="AH110" s="19" t="s">
        <v>56</v>
      </c>
      <c r="AI110" s="25" t="s">
        <v>74</v>
      </c>
      <c r="AJ110" s="25"/>
      <c r="AK110" s="8"/>
      <c r="AL110" s="8"/>
      <c r="AM110" s="8"/>
    </row>
    <row r="111" spans="1:39" ht="18" hidden="1" customHeight="1">
      <c r="A111" s="87" t="s">
        <v>29</v>
      </c>
      <c r="B111" s="87" t="s">
        <v>13</v>
      </c>
      <c r="C111" s="87" t="s">
        <v>46</v>
      </c>
      <c r="D111" s="89" t="s">
        <v>49</v>
      </c>
      <c r="E111" s="88" t="s">
        <v>68</v>
      </c>
      <c r="F111" s="88">
        <v>4000</v>
      </c>
      <c r="G111" s="9" t="s">
        <v>195</v>
      </c>
      <c r="H111" s="169" t="s">
        <v>41</v>
      </c>
      <c r="I111" s="56">
        <v>0</v>
      </c>
      <c r="J111" s="56">
        <v>0</v>
      </c>
      <c r="K111" s="56">
        <v>0</v>
      </c>
      <c r="L111" s="56">
        <v>3456</v>
      </c>
      <c r="M111" s="56">
        <v>3456</v>
      </c>
      <c r="N111" s="56">
        <v>0</v>
      </c>
      <c r="O111" s="56">
        <v>0</v>
      </c>
      <c r="P111" s="56">
        <v>0</v>
      </c>
      <c r="Q111" s="20">
        <v>6912</v>
      </c>
      <c r="R111" s="10"/>
      <c r="S111" s="202">
        <v>43094</v>
      </c>
      <c r="T111" s="196">
        <v>43097</v>
      </c>
      <c r="U111" s="196" t="s">
        <v>24</v>
      </c>
      <c r="V111" s="196">
        <v>43119</v>
      </c>
      <c r="W111" s="21" t="s">
        <v>51</v>
      </c>
      <c r="X111" s="22">
        <v>0.39</v>
      </c>
      <c r="Y111" s="22">
        <v>0.02</v>
      </c>
      <c r="Z111" s="23">
        <v>0.39</v>
      </c>
      <c r="AA111" s="23">
        <v>0.96</v>
      </c>
      <c r="AB111" s="23">
        <v>6635.5199999999995</v>
      </c>
      <c r="AC111" s="21" t="s">
        <v>25</v>
      </c>
      <c r="AD111" s="21" t="s">
        <v>44</v>
      </c>
      <c r="AE111" s="21" t="s">
        <v>84</v>
      </c>
      <c r="AF111" s="24" t="s">
        <v>27</v>
      </c>
      <c r="AG111" s="21" t="s">
        <v>58</v>
      </c>
      <c r="AH111" s="19" t="s">
        <v>197</v>
      </c>
      <c r="AI111" s="66" t="s">
        <v>196</v>
      </c>
      <c r="AJ111" s="25"/>
      <c r="AK111" s="8"/>
      <c r="AL111" s="8"/>
      <c r="AM111" s="8"/>
    </row>
    <row r="112" spans="1:39" ht="17.25" hidden="1" customHeight="1">
      <c r="A112" s="87" t="s">
        <v>29</v>
      </c>
      <c r="B112" s="87" t="s">
        <v>13</v>
      </c>
      <c r="C112" s="87" t="s">
        <v>46</v>
      </c>
      <c r="D112" s="89" t="s">
        <v>49</v>
      </c>
      <c r="E112" s="88" t="s">
        <v>68</v>
      </c>
      <c r="F112" s="88">
        <v>4000</v>
      </c>
      <c r="G112" s="88" t="s">
        <v>200</v>
      </c>
      <c r="H112" s="212" t="s">
        <v>40</v>
      </c>
      <c r="I112" s="56">
        <v>0</v>
      </c>
      <c r="J112" s="56">
        <v>0</v>
      </c>
      <c r="K112" s="90">
        <v>3024</v>
      </c>
      <c r="L112" s="56">
        <v>0</v>
      </c>
      <c r="M112" s="56">
        <v>0</v>
      </c>
      <c r="N112" s="56">
        <v>0</v>
      </c>
      <c r="O112" s="56">
        <v>0</v>
      </c>
      <c r="P112" s="56">
        <v>0</v>
      </c>
      <c r="Q112" s="20">
        <v>3024</v>
      </c>
      <c r="R112" s="92"/>
      <c r="S112" s="202">
        <v>43094</v>
      </c>
      <c r="T112" s="202">
        <v>43097</v>
      </c>
      <c r="U112" s="196" t="s">
        <v>24</v>
      </c>
      <c r="V112" s="202">
        <v>43119</v>
      </c>
      <c r="W112" s="21" t="s">
        <v>51</v>
      </c>
      <c r="X112" s="22">
        <v>0.39</v>
      </c>
      <c r="Y112" s="22">
        <v>0.02</v>
      </c>
      <c r="Z112" s="23">
        <v>0.39</v>
      </c>
      <c r="AA112" s="23">
        <v>0.96</v>
      </c>
      <c r="AB112" s="23">
        <v>2903.04</v>
      </c>
      <c r="AC112" s="21" t="s">
        <v>25</v>
      </c>
      <c r="AD112" s="21" t="s">
        <v>44</v>
      </c>
      <c r="AE112" s="21" t="s">
        <v>84</v>
      </c>
      <c r="AF112" s="24" t="s">
        <v>27</v>
      </c>
      <c r="AG112" s="21" t="s">
        <v>58</v>
      </c>
      <c r="AH112" s="19" t="s">
        <v>197</v>
      </c>
      <c r="AI112" s="66" t="s">
        <v>199</v>
      </c>
      <c r="AJ112" s="25"/>
      <c r="AK112" s="8"/>
      <c r="AL112" s="8"/>
      <c r="AM112" s="8"/>
    </row>
    <row r="113" spans="1:39" ht="17.25" hidden="1" customHeight="1">
      <c r="A113" s="19" t="s">
        <v>29</v>
      </c>
      <c r="B113" s="19" t="s">
        <v>13</v>
      </c>
      <c r="C113" s="19" t="s">
        <v>46</v>
      </c>
      <c r="D113" s="67" t="s">
        <v>81</v>
      </c>
      <c r="E113" s="9" t="s">
        <v>67</v>
      </c>
      <c r="F113" s="9" t="s">
        <v>50</v>
      </c>
      <c r="G113" s="9" t="s">
        <v>94</v>
      </c>
      <c r="H113" s="30" t="s">
        <v>17</v>
      </c>
      <c r="I113" s="56">
        <v>0</v>
      </c>
      <c r="J113" s="56">
        <v>3600</v>
      </c>
      <c r="K113" s="56">
        <v>7200</v>
      </c>
      <c r="L113" s="56">
        <v>14400</v>
      </c>
      <c r="M113" s="56">
        <v>0</v>
      </c>
      <c r="N113" s="56">
        <v>0</v>
      </c>
      <c r="O113" s="56">
        <v>0</v>
      </c>
      <c r="P113" s="56">
        <v>0</v>
      </c>
      <c r="Q113" s="20">
        <v>25200</v>
      </c>
      <c r="R113" s="10">
        <v>42931</v>
      </c>
      <c r="S113" s="196">
        <v>43102</v>
      </c>
      <c r="T113" s="196">
        <v>43104</v>
      </c>
      <c r="U113" s="196" t="s">
        <v>24</v>
      </c>
      <c r="V113" s="196">
        <v>43126</v>
      </c>
      <c r="W113" s="21" t="s">
        <v>51</v>
      </c>
      <c r="X113" s="22">
        <v>0.8</v>
      </c>
      <c r="Y113" s="22">
        <v>2.5000000000000001E-2</v>
      </c>
      <c r="Z113" s="23">
        <v>0.39</v>
      </c>
      <c r="AA113" s="23">
        <v>1.52</v>
      </c>
      <c r="AB113" s="23">
        <v>38304</v>
      </c>
      <c r="AC113" s="21" t="s">
        <v>25</v>
      </c>
      <c r="AD113" s="21" t="s">
        <v>44</v>
      </c>
      <c r="AE113" s="21" t="s">
        <v>84</v>
      </c>
      <c r="AF113" s="24" t="s">
        <v>27</v>
      </c>
      <c r="AG113" s="21" t="s">
        <v>96</v>
      </c>
      <c r="AH113" s="19" t="s">
        <v>56</v>
      </c>
      <c r="AI113" s="25" t="s">
        <v>74</v>
      </c>
      <c r="AJ113" s="25"/>
      <c r="AK113" s="8"/>
      <c r="AL113" s="8"/>
      <c r="AM113" s="8"/>
    </row>
    <row r="114" spans="1:39" ht="17.25" hidden="1" customHeight="1">
      <c r="A114" s="19" t="s">
        <v>29</v>
      </c>
      <c r="B114" s="19" t="s">
        <v>13</v>
      </c>
      <c r="C114" s="19" t="s">
        <v>46</v>
      </c>
      <c r="D114" s="67" t="s">
        <v>81</v>
      </c>
      <c r="E114" s="9" t="s">
        <v>67</v>
      </c>
      <c r="F114" s="9" t="s">
        <v>50</v>
      </c>
      <c r="G114" s="9" t="s">
        <v>94</v>
      </c>
      <c r="H114" s="30" t="s">
        <v>17</v>
      </c>
      <c r="I114" s="56">
        <v>0</v>
      </c>
      <c r="J114" s="56">
        <v>0</v>
      </c>
      <c r="K114" s="56">
        <v>0</v>
      </c>
      <c r="L114" s="56">
        <v>0</v>
      </c>
      <c r="M114" s="56">
        <v>1656</v>
      </c>
      <c r="N114" s="56">
        <v>3168</v>
      </c>
      <c r="O114" s="56">
        <v>0</v>
      </c>
      <c r="P114" s="56">
        <v>0</v>
      </c>
      <c r="Q114" s="20">
        <v>4824</v>
      </c>
      <c r="R114" s="10">
        <v>42931</v>
      </c>
      <c r="S114" s="196">
        <v>43102</v>
      </c>
      <c r="T114" s="196">
        <v>43104</v>
      </c>
      <c r="U114" s="196" t="s">
        <v>24</v>
      </c>
      <c r="V114" s="196">
        <v>43126</v>
      </c>
      <c r="W114" s="21" t="s">
        <v>51</v>
      </c>
      <c r="X114" s="22">
        <v>0.8</v>
      </c>
      <c r="Y114" s="22">
        <v>2.5000000000000001E-2</v>
      </c>
      <c r="Z114" s="23">
        <v>0.39</v>
      </c>
      <c r="AA114" s="23">
        <v>1.52</v>
      </c>
      <c r="AB114" s="23">
        <v>7332.4800000000005</v>
      </c>
      <c r="AC114" s="21" t="s">
        <v>25</v>
      </c>
      <c r="AD114" s="21" t="s">
        <v>44</v>
      </c>
      <c r="AE114" s="21" t="s">
        <v>84</v>
      </c>
      <c r="AF114" s="24" t="s">
        <v>27</v>
      </c>
      <c r="AG114" s="21" t="s">
        <v>96</v>
      </c>
      <c r="AH114" s="19" t="s">
        <v>56</v>
      </c>
      <c r="AI114" s="25" t="s">
        <v>74</v>
      </c>
      <c r="AJ114" s="25"/>
      <c r="AK114" s="8"/>
      <c r="AL114" s="8"/>
      <c r="AM114" s="8"/>
    </row>
    <row r="115" spans="1:39" ht="17.25" hidden="1" customHeight="1">
      <c r="A115" s="19" t="s">
        <v>29</v>
      </c>
      <c r="B115" s="19" t="s">
        <v>13</v>
      </c>
      <c r="C115" s="19" t="s">
        <v>46</v>
      </c>
      <c r="D115" s="67" t="s">
        <v>81</v>
      </c>
      <c r="E115" s="9" t="s">
        <v>67</v>
      </c>
      <c r="F115" s="9" t="s">
        <v>50</v>
      </c>
      <c r="G115" s="9" t="s">
        <v>194</v>
      </c>
      <c r="H115" s="169" t="s">
        <v>17</v>
      </c>
      <c r="I115" s="56">
        <v>0</v>
      </c>
      <c r="J115" s="56">
        <v>0</v>
      </c>
      <c r="K115" s="56">
        <v>0</v>
      </c>
      <c r="L115" s="56">
        <v>0</v>
      </c>
      <c r="M115" s="56">
        <v>0</v>
      </c>
      <c r="N115" s="56">
        <v>4752</v>
      </c>
      <c r="O115" s="56">
        <v>10080</v>
      </c>
      <c r="P115" s="56">
        <v>0</v>
      </c>
      <c r="Q115" s="20">
        <v>14832</v>
      </c>
      <c r="R115" s="10"/>
      <c r="S115" s="196">
        <v>43102</v>
      </c>
      <c r="T115" s="196">
        <v>43104</v>
      </c>
      <c r="U115" s="196" t="s">
        <v>24</v>
      </c>
      <c r="V115" s="196">
        <v>43126</v>
      </c>
      <c r="W115" s="21" t="s">
        <v>51</v>
      </c>
      <c r="X115" s="22">
        <v>0.94</v>
      </c>
      <c r="Y115" s="22">
        <v>2.5999999999999999E-2</v>
      </c>
      <c r="Z115" s="23">
        <v>0.39</v>
      </c>
      <c r="AA115" s="23">
        <v>1.52</v>
      </c>
      <c r="AB115" s="23">
        <v>22544.639999999999</v>
      </c>
      <c r="AC115" s="21" t="s">
        <v>25</v>
      </c>
      <c r="AD115" s="21" t="s">
        <v>44</v>
      </c>
      <c r="AE115" s="21" t="s">
        <v>84</v>
      </c>
      <c r="AF115" s="24" t="s">
        <v>27</v>
      </c>
      <c r="AG115" s="21" t="s">
        <v>58</v>
      </c>
      <c r="AH115" s="19" t="s">
        <v>56</v>
      </c>
      <c r="AI115" s="25" t="s">
        <v>74</v>
      </c>
      <c r="AJ115" s="25"/>
      <c r="AK115" s="8"/>
      <c r="AL115" s="8"/>
      <c r="AM115" s="8"/>
    </row>
    <row r="116" spans="1:39" ht="18" hidden="1" customHeight="1">
      <c r="A116" s="19" t="s">
        <v>29</v>
      </c>
      <c r="B116" s="19" t="s">
        <v>13</v>
      </c>
      <c r="C116" s="19" t="s">
        <v>46</v>
      </c>
      <c r="D116" s="30" t="s">
        <v>48</v>
      </c>
      <c r="E116" s="9" t="s">
        <v>67</v>
      </c>
      <c r="F116" s="9">
        <v>3000</v>
      </c>
      <c r="G116" s="9" t="s">
        <v>195</v>
      </c>
      <c r="H116" s="169" t="s">
        <v>38</v>
      </c>
      <c r="I116" s="56">
        <v>0</v>
      </c>
      <c r="J116" s="56">
        <v>0</v>
      </c>
      <c r="K116" s="56">
        <v>3024</v>
      </c>
      <c r="L116" s="56">
        <v>4536</v>
      </c>
      <c r="M116" s="56">
        <v>0</v>
      </c>
      <c r="N116" s="56">
        <v>0</v>
      </c>
      <c r="O116" s="56">
        <v>0</v>
      </c>
      <c r="P116" s="56">
        <v>0</v>
      </c>
      <c r="Q116" s="20">
        <v>7560</v>
      </c>
      <c r="R116" s="10"/>
      <c r="S116" s="196">
        <v>43102</v>
      </c>
      <c r="T116" s="196">
        <v>43104</v>
      </c>
      <c r="U116" s="196" t="s">
        <v>24</v>
      </c>
      <c r="V116" s="196">
        <v>43126</v>
      </c>
      <c r="W116" s="21" t="s">
        <v>51</v>
      </c>
      <c r="X116" s="22">
        <v>0.56000000000000005</v>
      </c>
      <c r="Y116" s="22">
        <v>0.02</v>
      </c>
      <c r="Z116" s="23">
        <v>0.39</v>
      </c>
      <c r="AA116" s="23">
        <v>1.1100000000000001</v>
      </c>
      <c r="AB116" s="23">
        <v>8391.6</v>
      </c>
      <c r="AC116" s="21" t="s">
        <v>25</v>
      </c>
      <c r="AD116" s="21" t="s">
        <v>44</v>
      </c>
      <c r="AE116" s="21" t="s">
        <v>84</v>
      </c>
      <c r="AF116" s="24" t="s">
        <v>27</v>
      </c>
      <c r="AG116" s="21" t="s">
        <v>58</v>
      </c>
      <c r="AH116" s="19" t="s">
        <v>197</v>
      </c>
      <c r="AI116" s="66" t="s">
        <v>196</v>
      </c>
      <c r="AJ116" s="25"/>
      <c r="AK116" s="8"/>
      <c r="AL116" s="8"/>
      <c r="AM116" s="8"/>
    </row>
    <row r="117" spans="1:39" ht="18" hidden="1" customHeight="1">
      <c r="A117" s="87" t="s">
        <v>29</v>
      </c>
      <c r="B117" s="87" t="s">
        <v>13</v>
      </c>
      <c r="C117" s="87" t="s">
        <v>46</v>
      </c>
      <c r="D117" s="89" t="s">
        <v>49</v>
      </c>
      <c r="E117" s="88" t="s">
        <v>68</v>
      </c>
      <c r="F117" s="88">
        <v>4000</v>
      </c>
      <c r="G117" s="9" t="s">
        <v>195</v>
      </c>
      <c r="H117" s="169" t="s">
        <v>38</v>
      </c>
      <c r="I117" s="56">
        <v>0</v>
      </c>
      <c r="J117" s="56">
        <v>0</v>
      </c>
      <c r="K117" s="56">
        <v>0</v>
      </c>
      <c r="L117" s="56">
        <v>6480</v>
      </c>
      <c r="M117" s="56">
        <v>6480</v>
      </c>
      <c r="N117" s="56">
        <v>0</v>
      </c>
      <c r="O117" s="56">
        <v>0</v>
      </c>
      <c r="P117" s="56">
        <v>0</v>
      </c>
      <c r="Q117" s="20">
        <v>12960</v>
      </c>
      <c r="R117" s="10"/>
      <c r="S117" s="196">
        <v>43102</v>
      </c>
      <c r="T117" s="196">
        <v>43104</v>
      </c>
      <c r="U117" s="196" t="s">
        <v>24</v>
      </c>
      <c r="V117" s="196">
        <v>43126</v>
      </c>
      <c r="W117" s="21" t="s">
        <v>51</v>
      </c>
      <c r="X117" s="22">
        <v>0.39</v>
      </c>
      <c r="Y117" s="22">
        <v>0.02</v>
      </c>
      <c r="Z117" s="23">
        <v>0.39</v>
      </c>
      <c r="AA117" s="23">
        <v>0.96</v>
      </c>
      <c r="AB117" s="23">
        <v>12441.6</v>
      </c>
      <c r="AC117" s="21" t="s">
        <v>25</v>
      </c>
      <c r="AD117" s="21" t="s">
        <v>44</v>
      </c>
      <c r="AE117" s="21" t="s">
        <v>84</v>
      </c>
      <c r="AF117" s="24" t="s">
        <v>27</v>
      </c>
      <c r="AG117" s="21" t="s">
        <v>58</v>
      </c>
      <c r="AH117" s="19" t="s">
        <v>197</v>
      </c>
      <c r="AI117" s="66" t="s">
        <v>196</v>
      </c>
      <c r="AJ117" s="25"/>
      <c r="AK117" s="8"/>
      <c r="AL117" s="8"/>
      <c r="AM117" s="8"/>
    </row>
    <row r="118" spans="1:39" ht="18" hidden="1" customHeight="1">
      <c r="A118" s="87" t="s">
        <v>29</v>
      </c>
      <c r="B118" s="87" t="s">
        <v>13</v>
      </c>
      <c r="C118" s="87" t="s">
        <v>46</v>
      </c>
      <c r="D118" s="89" t="s">
        <v>49</v>
      </c>
      <c r="E118" s="88" t="s">
        <v>68</v>
      </c>
      <c r="F118" s="88">
        <v>4000</v>
      </c>
      <c r="G118" s="9" t="s">
        <v>195</v>
      </c>
      <c r="H118" s="169" t="s">
        <v>16</v>
      </c>
      <c r="I118" s="56">
        <v>0</v>
      </c>
      <c r="J118" s="56">
        <v>0</v>
      </c>
      <c r="K118" s="56">
        <v>0</v>
      </c>
      <c r="L118" s="56">
        <v>5040</v>
      </c>
      <c r="M118" s="56">
        <v>6048</v>
      </c>
      <c r="N118" s="56">
        <v>0</v>
      </c>
      <c r="O118" s="56">
        <v>0</v>
      </c>
      <c r="P118" s="56">
        <v>0</v>
      </c>
      <c r="Q118" s="20">
        <v>11088</v>
      </c>
      <c r="R118" s="10"/>
      <c r="S118" s="196">
        <v>43102</v>
      </c>
      <c r="T118" s="196">
        <v>43104</v>
      </c>
      <c r="U118" s="196" t="s">
        <v>24</v>
      </c>
      <c r="V118" s="196">
        <v>43126</v>
      </c>
      <c r="W118" s="21" t="s">
        <v>51</v>
      </c>
      <c r="X118" s="22">
        <v>0.39</v>
      </c>
      <c r="Y118" s="22">
        <v>0.02</v>
      </c>
      <c r="Z118" s="23">
        <v>0.39</v>
      </c>
      <c r="AA118" s="23">
        <v>0.96</v>
      </c>
      <c r="AB118" s="23">
        <v>10644.48</v>
      </c>
      <c r="AC118" s="21" t="s">
        <v>25</v>
      </c>
      <c r="AD118" s="21" t="s">
        <v>44</v>
      </c>
      <c r="AE118" s="21" t="s">
        <v>84</v>
      </c>
      <c r="AF118" s="24" t="s">
        <v>27</v>
      </c>
      <c r="AG118" s="21" t="s">
        <v>58</v>
      </c>
      <c r="AH118" s="19" t="s">
        <v>197</v>
      </c>
      <c r="AI118" s="66" t="s">
        <v>196</v>
      </c>
      <c r="AJ118" s="25"/>
      <c r="AK118" s="8"/>
      <c r="AL118" s="8"/>
      <c r="AM118" s="8"/>
    </row>
    <row r="119" spans="1:39" ht="17.25" hidden="1" customHeight="1">
      <c r="A119" s="87" t="s">
        <v>29</v>
      </c>
      <c r="B119" s="87" t="s">
        <v>13</v>
      </c>
      <c r="C119" s="87" t="s">
        <v>46</v>
      </c>
      <c r="D119" s="30" t="s">
        <v>48</v>
      </c>
      <c r="E119" s="9" t="s">
        <v>67</v>
      </c>
      <c r="F119" s="9">
        <v>3000</v>
      </c>
      <c r="G119" s="9" t="s">
        <v>198</v>
      </c>
      <c r="H119" s="169" t="s">
        <v>38</v>
      </c>
      <c r="I119" s="56">
        <v>0</v>
      </c>
      <c r="J119" s="56">
        <v>0</v>
      </c>
      <c r="K119" s="56">
        <v>8352</v>
      </c>
      <c r="L119" s="56">
        <v>5040</v>
      </c>
      <c r="M119" s="56">
        <v>0</v>
      </c>
      <c r="N119" s="56">
        <v>0</v>
      </c>
      <c r="O119" s="56">
        <v>0</v>
      </c>
      <c r="P119" s="56">
        <v>0</v>
      </c>
      <c r="Q119" s="20">
        <v>13392</v>
      </c>
      <c r="R119" s="10"/>
      <c r="S119" s="196">
        <v>43102</v>
      </c>
      <c r="T119" s="196">
        <v>43104</v>
      </c>
      <c r="U119" s="196" t="s">
        <v>24</v>
      </c>
      <c r="V119" s="196">
        <v>43126</v>
      </c>
      <c r="W119" s="21" t="s">
        <v>51</v>
      </c>
      <c r="X119" s="22">
        <v>0.56000000000000005</v>
      </c>
      <c r="Y119" s="22">
        <v>0.02</v>
      </c>
      <c r="Z119" s="23">
        <v>0.39</v>
      </c>
      <c r="AA119" s="23">
        <v>1.1100000000000001</v>
      </c>
      <c r="AB119" s="23">
        <v>14865.12</v>
      </c>
      <c r="AC119" s="21" t="s">
        <v>25</v>
      </c>
      <c r="AD119" s="21" t="s">
        <v>44</v>
      </c>
      <c r="AE119" s="21" t="s">
        <v>84</v>
      </c>
      <c r="AF119" s="24" t="s">
        <v>27</v>
      </c>
      <c r="AG119" s="21" t="s">
        <v>58</v>
      </c>
      <c r="AH119" s="19" t="s">
        <v>197</v>
      </c>
      <c r="AI119" s="66" t="s">
        <v>196</v>
      </c>
      <c r="AJ119" s="25"/>
      <c r="AK119" s="8"/>
      <c r="AL119" s="8"/>
      <c r="AM119" s="8"/>
    </row>
    <row r="120" spans="1:39" ht="17.25" hidden="1" customHeight="1">
      <c r="A120" s="87" t="s">
        <v>29</v>
      </c>
      <c r="B120" s="87" t="s">
        <v>13</v>
      </c>
      <c r="C120" s="87" t="s">
        <v>46</v>
      </c>
      <c r="D120" s="89" t="s">
        <v>49</v>
      </c>
      <c r="E120" s="88" t="s">
        <v>68</v>
      </c>
      <c r="F120" s="88">
        <v>4000</v>
      </c>
      <c r="G120" s="9" t="s">
        <v>198</v>
      </c>
      <c r="H120" s="169" t="s">
        <v>38</v>
      </c>
      <c r="I120" s="56">
        <v>0</v>
      </c>
      <c r="J120" s="56">
        <v>0</v>
      </c>
      <c r="K120" s="56">
        <v>0</v>
      </c>
      <c r="L120" s="56">
        <v>4032</v>
      </c>
      <c r="M120" s="56">
        <v>4104</v>
      </c>
      <c r="N120" s="56">
        <v>0</v>
      </c>
      <c r="O120" s="56">
        <v>0</v>
      </c>
      <c r="P120" s="56">
        <v>0</v>
      </c>
      <c r="Q120" s="20">
        <v>8136</v>
      </c>
      <c r="R120" s="10"/>
      <c r="S120" s="196">
        <v>43102</v>
      </c>
      <c r="T120" s="196">
        <v>43104</v>
      </c>
      <c r="U120" s="196" t="s">
        <v>24</v>
      </c>
      <c r="V120" s="196">
        <v>43126</v>
      </c>
      <c r="W120" s="21" t="s">
        <v>51</v>
      </c>
      <c r="X120" s="22">
        <v>0.39</v>
      </c>
      <c r="Y120" s="22">
        <v>0.02</v>
      </c>
      <c r="Z120" s="23">
        <v>0.39</v>
      </c>
      <c r="AA120" s="23">
        <v>0.96</v>
      </c>
      <c r="AB120" s="23">
        <v>7810.5599999999995</v>
      </c>
      <c r="AC120" s="21" t="s">
        <v>25</v>
      </c>
      <c r="AD120" s="21" t="s">
        <v>44</v>
      </c>
      <c r="AE120" s="21" t="s">
        <v>84</v>
      </c>
      <c r="AF120" s="24" t="s">
        <v>27</v>
      </c>
      <c r="AG120" s="21" t="s">
        <v>58</v>
      </c>
      <c r="AH120" s="19" t="s">
        <v>197</v>
      </c>
      <c r="AI120" s="66" t="s">
        <v>196</v>
      </c>
      <c r="AJ120" s="25"/>
      <c r="AK120" s="8"/>
      <c r="AL120" s="8"/>
      <c r="AM120" s="8"/>
    </row>
    <row r="121" spans="1:39" ht="17.25" hidden="1" customHeight="1">
      <c r="A121" s="87" t="s">
        <v>29</v>
      </c>
      <c r="B121" s="87" t="s">
        <v>13</v>
      </c>
      <c r="C121" s="87" t="s">
        <v>30</v>
      </c>
      <c r="D121" s="30" t="s">
        <v>48</v>
      </c>
      <c r="E121" s="9" t="s">
        <v>67</v>
      </c>
      <c r="F121" s="9">
        <v>3000</v>
      </c>
      <c r="G121" s="88" t="s">
        <v>206</v>
      </c>
      <c r="H121" s="212" t="s">
        <v>17</v>
      </c>
      <c r="I121" s="90">
        <v>0</v>
      </c>
      <c r="J121" s="90">
        <v>0</v>
      </c>
      <c r="K121" s="90">
        <v>2016</v>
      </c>
      <c r="L121" s="90">
        <v>1800</v>
      </c>
      <c r="M121" s="90">
        <v>936</v>
      </c>
      <c r="N121" s="90">
        <v>288</v>
      </c>
      <c r="O121" s="90">
        <v>0</v>
      </c>
      <c r="P121" s="90">
        <v>0</v>
      </c>
      <c r="Q121" s="91">
        <v>4896</v>
      </c>
      <c r="R121" s="92"/>
      <c r="S121" s="196">
        <v>43102</v>
      </c>
      <c r="T121" s="196">
        <v>43104</v>
      </c>
      <c r="U121" s="196" t="s">
        <v>24</v>
      </c>
      <c r="V121" s="196">
        <v>43126</v>
      </c>
      <c r="W121" s="21" t="s">
        <v>51</v>
      </c>
      <c r="X121" s="22">
        <v>0.56000000000000005</v>
      </c>
      <c r="Y121" s="22">
        <v>0.02</v>
      </c>
      <c r="Z121" s="23">
        <v>0.39</v>
      </c>
      <c r="AA121" s="23">
        <v>1.1100000000000001</v>
      </c>
      <c r="AB121" s="23">
        <v>5434.56</v>
      </c>
      <c r="AC121" s="21" t="s">
        <v>25</v>
      </c>
      <c r="AD121" s="21" t="s">
        <v>44</v>
      </c>
      <c r="AE121" s="21" t="s">
        <v>84</v>
      </c>
      <c r="AF121" s="24" t="s">
        <v>27</v>
      </c>
      <c r="AG121" s="21" t="s">
        <v>58</v>
      </c>
      <c r="AH121" s="19" t="s">
        <v>197</v>
      </c>
      <c r="AI121" s="66"/>
      <c r="AJ121" s="96"/>
      <c r="AK121" s="8"/>
      <c r="AL121" s="8"/>
      <c r="AM121" s="8"/>
    </row>
    <row r="122" spans="1:39" ht="17.25" hidden="1" customHeight="1">
      <c r="A122" s="87" t="s">
        <v>29</v>
      </c>
      <c r="B122" s="87" t="s">
        <v>13</v>
      </c>
      <c r="C122" s="87" t="s">
        <v>30</v>
      </c>
      <c r="D122" s="89" t="s">
        <v>49</v>
      </c>
      <c r="E122" s="88" t="s">
        <v>68</v>
      </c>
      <c r="F122" s="88">
        <v>4000</v>
      </c>
      <c r="G122" s="88" t="s">
        <v>206</v>
      </c>
      <c r="H122" s="212" t="s">
        <v>17</v>
      </c>
      <c r="I122" s="90">
        <v>0</v>
      </c>
      <c r="J122" s="90">
        <v>0</v>
      </c>
      <c r="K122" s="90">
        <v>144</v>
      </c>
      <c r="L122" s="90">
        <v>576</v>
      </c>
      <c r="M122" s="90">
        <v>1296</v>
      </c>
      <c r="N122" s="90">
        <v>0</v>
      </c>
      <c r="O122" s="90">
        <v>0</v>
      </c>
      <c r="P122" s="90">
        <v>0</v>
      </c>
      <c r="Q122" s="91">
        <v>2016</v>
      </c>
      <c r="R122" s="92"/>
      <c r="S122" s="196">
        <v>43102</v>
      </c>
      <c r="T122" s="196">
        <v>43104</v>
      </c>
      <c r="U122" s="196" t="s">
        <v>24</v>
      </c>
      <c r="V122" s="196">
        <v>43126</v>
      </c>
      <c r="W122" s="21" t="s">
        <v>51</v>
      </c>
      <c r="X122" s="22">
        <v>0.39</v>
      </c>
      <c r="Y122" s="22">
        <v>0.02</v>
      </c>
      <c r="Z122" s="23">
        <v>0.39</v>
      </c>
      <c r="AA122" s="23">
        <v>0.96</v>
      </c>
      <c r="AB122" s="23">
        <v>1935.36</v>
      </c>
      <c r="AC122" s="21" t="s">
        <v>25</v>
      </c>
      <c r="AD122" s="21" t="s">
        <v>44</v>
      </c>
      <c r="AE122" s="21" t="s">
        <v>84</v>
      </c>
      <c r="AF122" s="24" t="s">
        <v>27</v>
      </c>
      <c r="AG122" s="21" t="s">
        <v>58</v>
      </c>
      <c r="AH122" s="19" t="s">
        <v>197</v>
      </c>
      <c r="AI122" s="148"/>
      <c r="AJ122" s="96"/>
      <c r="AK122" s="8"/>
      <c r="AL122" s="8"/>
      <c r="AM122" s="8"/>
    </row>
    <row r="123" spans="1:39" ht="17.25" hidden="1" customHeight="1">
      <c r="A123" s="19" t="s">
        <v>29</v>
      </c>
      <c r="B123" s="19" t="s">
        <v>13</v>
      </c>
      <c r="C123" s="19" t="s">
        <v>46</v>
      </c>
      <c r="D123" s="67" t="s">
        <v>81</v>
      </c>
      <c r="E123" s="9" t="s">
        <v>67</v>
      </c>
      <c r="F123" s="9" t="s">
        <v>50</v>
      </c>
      <c r="G123" s="9" t="s">
        <v>90</v>
      </c>
      <c r="H123" s="30" t="s">
        <v>17</v>
      </c>
      <c r="I123" s="56">
        <v>0</v>
      </c>
      <c r="J123" s="56">
        <v>2304</v>
      </c>
      <c r="K123" s="56">
        <v>0</v>
      </c>
      <c r="L123" s="56">
        <v>0</v>
      </c>
      <c r="M123" s="56">
        <v>0</v>
      </c>
      <c r="N123" s="56">
        <v>0</v>
      </c>
      <c r="O123" s="56">
        <v>0</v>
      </c>
      <c r="P123" s="56">
        <v>0</v>
      </c>
      <c r="Q123" s="20">
        <v>2304</v>
      </c>
      <c r="R123" s="10"/>
      <c r="S123" s="196">
        <v>43115</v>
      </c>
      <c r="T123" s="196">
        <v>43118</v>
      </c>
      <c r="U123" s="196" t="s">
        <v>24</v>
      </c>
      <c r="V123" s="196">
        <v>43140</v>
      </c>
      <c r="W123" s="21" t="s">
        <v>51</v>
      </c>
      <c r="X123" s="22">
        <v>0.8</v>
      </c>
      <c r="Y123" s="22">
        <v>2.5000000000000001E-2</v>
      </c>
      <c r="Z123" s="23">
        <v>0.39</v>
      </c>
      <c r="AA123" s="23">
        <v>1.52</v>
      </c>
      <c r="AB123" s="23">
        <v>3502.08</v>
      </c>
      <c r="AC123" s="21" t="s">
        <v>25</v>
      </c>
      <c r="AD123" s="21" t="s">
        <v>44</v>
      </c>
      <c r="AE123" s="21" t="s">
        <v>84</v>
      </c>
      <c r="AF123" s="24" t="s">
        <v>27</v>
      </c>
      <c r="AG123" s="21" t="s">
        <v>103</v>
      </c>
      <c r="AH123" s="19" t="s">
        <v>56</v>
      </c>
      <c r="AI123" s="25" t="s">
        <v>74</v>
      </c>
      <c r="AJ123" s="25" t="s">
        <v>91</v>
      </c>
      <c r="AK123" s="213"/>
      <c r="AL123" s="8"/>
    </row>
    <row r="124" spans="1:39" ht="17.25" hidden="1" customHeight="1">
      <c r="A124" s="19" t="s">
        <v>29</v>
      </c>
      <c r="B124" s="19" t="s">
        <v>13</v>
      </c>
      <c r="C124" s="19" t="s">
        <v>46</v>
      </c>
      <c r="D124" s="67" t="s">
        <v>81</v>
      </c>
      <c r="E124" s="9" t="s">
        <v>67</v>
      </c>
      <c r="F124" s="9" t="s">
        <v>50</v>
      </c>
      <c r="G124" s="9" t="s">
        <v>90</v>
      </c>
      <c r="H124" s="169" t="s">
        <v>38</v>
      </c>
      <c r="I124" s="56">
        <v>0</v>
      </c>
      <c r="J124" s="56">
        <v>0</v>
      </c>
      <c r="K124" s="56">
        <v>0</v>
      </c>
      <c r="L124" s="56">
        <v>0</v>
      </c>
      <c r="M124" s="56">
        <v>720</v>
      </c>
      <c r="N124" s="56">
        <v>0</v>
      </c>
      <c r="O124" s="56">
        <v>0</v>
      </c>
      <c r="P124" s="56">
        <v>0</v>
      </c>
      <c r="Q124" s="20">
        <v>720</v>
      </c>
      <c r="R124" s="10"/>
      <c r="S124" s="196">
        <v>43115</v>
      </c>
      <c r="T124" s="196">
        <v>43118</v>
      </c>
      <c r="U124" s="196" t="s">
        <v>24</v>
      </c>
      <c r="V124" s="196">
        <v>43140</v>
      </c>
      <c r="W124" s="21" t="s">
        <v>51</v>
      </c>
      <c r="X124" s="22">
        <v>0.8</v>
      </c>
      <c r="Y124" s="22">
        <v>2.5000000000000001E-2</v>
      </c>
      <c r="Z124" s="23">
        <v>0.39</v>
      </c>
      <c r="AA124" s="23">
        <v>1.52</v>
      </c>
      <c r="AB124" s="23">
        <v>1094.4000000000001</v>
      </c>
      <c r="AC124" s="21" t="s">
        <v>25</v>
      </c>
      <c r="AD124" s="21" t="s">
        <v>44</v>
      </c>
      <c r="AE124" s="21" t="s">
        <v>84</v>
      </c>
      <c r="AF124" s="24" t="s">
        <v>27</v>
      </c>
      <c r="AG124" s="21" t="s">
        <v>104</v>
      </c>
      <c r="AH124" s="19" t="s">
        <v>56</v>
      </c>
      <c r="AI124" s="25" t="s">
        <v>74</v>
      </c>
      <c r="AJ124" s="25" t="s">
        <v>91</v>
      </c>
      <c r="AK124" s="213"/>
      <c r="AL124" s="8"/>
    </row>
    <row r="125" spans="1:39" ht="17.25" hidden="1" customHeight="1">
      <c r="A125" s="19" t="s">
        <v>29</v>
      </c>
      <c r="B125" s="19" t="s">
        <v>13</v>
      </c>
      <c r="C125" s="19" t="s">
        <v>46</v>
      </c>
      <c r="D125" s="67" t="s">
        <v>81</v>
      </c>
      <c r="E125" s="9" t="s">
        <v>67</v>
      </c>
      <c r="F125" s="9" t="s">
        <v>50</v>
      </c>
      <c r="G125" s="9" t="s">
        <v>94</v>
      </c>
      <c r="H125" s="30" t="s">
        <v>17</v>
      </c>
      <c r="I125" s="56">
        <v>0</v>
      </c>
      <c r="J125" s="56">
        <v>0</v>
      </c>
      <c r="K125" s="56">
        <v>6984</v>
      </c>
      <c r="L125" s="56">
        <v>7560</v>
      </c>
      <c r="M125" s="56">
        <v>0</v>
      </c>
      <c r="N125" s="56">
        <v>0</v>
      </c>
      <c r="O125" s="56">
        <v>0</v>
      </c>
      <c r="P125" s="56">
        <v>0</v>
      </c>
      <c r="Q125" s="20">
        <v>14544</v>
      </c>
      <c r="R125" s="10"/>
      <c r="S125" s="196">
        <v>43115</v>
      </c>
      <c r="T125" s="196">
        <v>43118</v>
      </c>
      <c r="U125" s="196" t="s">
        <v>24</v>
      </c>
      <c r="V125" s="196">
        <v>43140</v>
      </c>
      <c r="W125" s="21" t="s">
        <v>51</v>
      </c>
      <c r="X125" s="22">
        <v>0.8</v>
      </c>
      <c r="Y125" s="22">
        <v>2.5000000000000001E-2</v>
      </c>
      <c r="Z125" s="23">
        <v>0.39</v>
      </c>
      <c r="AA125" s="23">
        <v>1.52</v>
      </c>
      <c r="AB125" s="23">
        <v>22106.880000000001</v>
      </c>
      <c r="AC125" s="21" t="s">
        <v>25</v>
      </c>
      <c r="AD125" s="21" t="s">
        <v>44</v>
      </c>
      <c r="AE125" s="21" t="s">
        <v>84</v>
      </c>
      <c r="AF125" s="24" t="s">
        <v>27</v>
      </c>
      <c r="AG125" s="21" t="s">
        <v>96</v>
      </c>
      <c r="AH125" s="19" t="s">
        <v>56</v>
      </c>
      <c r="AI125" s="25" t="s">
        <v>74</v>
      </c>
      <c r="AJ125" s="25"/>
      <c r="AK125" s="213"/>
      <c r="AL125" s="8"/>
    </row>
    <row r="126" spans="1:39" ht="17.25" hidden="1" customHeight="1">
      <c r="A126" s="19" t="s">
        <v>29</v>
      </c>
      <c r="B126" s="19" t="s">
        <v>13</v>
      </c>
      <c r="C126" s="19" t="s">
        <v>46</v>
      </c>
      <c r="D126" s="67" t="s">
        <v>81</v>
      </c>
      <c r="E126" s="9" t="s">
        <v>67</v>
      </c>
      <c r="F126" s="9" t="s">
        <v>50</v>
      </c>
      <c r="G126" s="9" t="s">
        <v>94</v>
      </c>
      <c r="H126" s="169" t="s">
        <v>38</v>
      </c>
      <c r="I126" s="56">
        <v>0</v>
      </c>
      <c r="J126" s="56">
        <v>2736</v>
      </c>
      <c r="K126" s="56">
        <v>7632</v>
      </c>
      <c r="L126" s="56">
        <v>11088</v>
      </c>
      <c r="M126" s="56">
        <v>7056</v>
      </c>
      <c r="N126" s="56">
        <v>0</v>
      </c>
      <c r="O126" s="56">
        <v>0</v>
      </c>
      <c r="P126" s="56">
        <v>0</v>
      </c>
      <c r="Q126" s="20">
        <v>28512</v>
      </c>
      <c r="R126" s="10"/>
      <c r="S126" s="196">
        <v>43115</v>
      </c>
      <c r="T126" s="196">
        <v>43118</v>
      </c>
      <c r="U126" s="196" t="s">
        <v>24</v>
      </c>
      <c r="V126" s="196">
        <v>43140</v>
      </c>
      <c r="W126" s="21" t="s">
        <v>51</v>
      </c>
      <c r="X126" s="22">
        <v>0.8</v>
      </c>
      <c r="Y126" s="22">
        <v>2.5000000000000001E-2</v>
      </c>
      <c r="Z126" s="23">
        <v>0.39</v>
      </c>
      <c r="AA126" s="23">
        <v>1.52</v>
      </c>
      <c r="AB126" s="23">
        <v>43338.239999999998</v>
      </c>
      <c r="AC126" s="21" t="s">
        <v>25</v>
      </c>
      <c r="AD126" s="21" t="s">
        <v>44</v>
      </c>
      <c r="AE126" s="21" t="s">
        <v>84</v>
      </c>
      <c r="AF126" s="24" t="s">
        <v>27</v>
      </c>
      <c r="AG126" s="21" t="s">
        <v>97</v>
      </c>
      <c r="AH126" s="19" t="s">
        <v>56</v>
      </c>
      <c r="AI126" s="25" t="s">
        <v>74</v>
      </c>
      <c r="AJ126" s="25"/>
      <c r="AK126" s="213"/>
      <c r="AL126" s="8"/>
    </row>
    <row r="127" spans="1:39" ht="17.25" hidden="1" customHeight="1">
      <c r="A127" s="19" t="s">
        <v>29</v>
      </c>
      <c r="B127" s="19" t="s">
        <v>13</v>
      </c>
      <c r="C127" s="19" t="s">
        <v>46</v>
      </c>
      <c r="D127" s="30" t="s">
        <v>48</v>
      </c>
      <c r="E127" s="9" t="s">
        <v>67</v>
      </c>
      <c r="F127" s="9">
        <v>3000</v>
      </c>
      <c r="G127" s="9" t="s">
        <v>190</v>
      </c>
      <c r="H127" s="169" t="s">
        <v>40</v>
      </c>
      <c r="I127" s="56">
        <v>0</v>
      </c>
      <c r="J127" s="56">
        <v>0</v>
      </c>
      <c r="K127" s="56">
        <v>5760</v>
      </c>
      <c r="L127" s="56">
        <v>5760</v>
      </c>
      <c r="M127" s="56">
        <v>4680</v>
      </c>
      <c r="N127" s="56">
        <v>4248</v>
      </c>
      <c r="O127" s="56">
        <v>0</v>
      </c>
      <c r="P127" s="56">
        <v>0</v>
      </c>
      <c r="Q127" s="20">
        <v>20448</v>
      </c>
      <c r="R127" s="10" t="s">
        <v>209</v>
      </c>
      <c r="S127" s="196">
        <v>43115</v>
      </c>
      <c r="T127" s="196">
        <v>43118</v>
      </c>
      <c r="U127" s="196" t="s">
        <v>24</v>
      </c>
      <c r="V127" s="196">
        <v>43140</v>
      </c>
      <c r="W127" s="21" t="s">
        <v>51</v>
      </c>
      <c r="X127" s="22">
        <v>0.56000000000000005</v>
      </c>
      <c r="Y127" s="22">
        <v>2.3E-2</v>
      </c>
      <c r="Z127" s="23">
        <v>0.39</v>
      </c>
      <c r="AA127" s="23">
        <v>1.1100000000000001</v>
      </c>
      <c r="AB127" s="23">
        <v>22697.280000000002</v>
      </c>
      <c r="AC127" s="21" t="s">
        <v>25</v>
      </c>
      <c r="AD127" s="21" t="s">
        <v>44</v>
      </c>
      <c r="AE127" s="21" t="s">
        <v>84</v>
      </c>
      <c r="AF127" s="24" t="s">
        <v>27</v>
      </c>
      <c r="AG127" s="21" t="s">
        <v>193</v>
      </c>
      <c r="AH127" s="19" t="s">
        <v>188</v>
      </c>
      <c r="AI127" s="66" t="s">
        <v>191</v>
      </c>
      <c r="AJ127" s="25"/>
      <c r="AK127" s="25"/>
      <c r="AL127" s="8"/>
    </row>
    <row r="128" spans="1:39" ht="17.25" hidden="1" customHeight="1">
      <c r="A128" s="19" t="s">
        <v>29</v>
      </c>
      <c r="B128" s="19" t="s">
        <v>13</v>
      </c>
      <c r="C128" s="19" t="s">
        <v>46</v>
      </c>
      <c r="D128" s="30" t="s">
        <v>48</v>
      </c>
      <c r="E128" s="9" t="s">
        <v>67</v>
      </c>
      <c r="F128" s="9">
        <v>3000</v>
      </c>
      <c r="G128" s="9" t="s">
        <v>190</v>
      </c>
      <c r="H128" s="169" t="s">
        <v>40</v>
      </c>
      <c r="I128" s="56">
        <v>0</v>
      </c>
      <c r="J128" s="56">
        <v>0</v>
      </c>
      <c r="K128" s="56">
        <v>5040</v>
      </c>
      <c r="L128" s="56">
        <v>5040</v>
      </c>
      <c r="M128" s="56">
        <v>3096</v>
      </c>
      <c r="N128" s="56">
        <v>720</v>
      </c>
      <c r="O128" s="56">
        <v>0</v>
      </c>
      <c r="P128" s="56">
        <v>0</v>
      </c>
      <c r="Q128" s="20">
        <v>13896</v>
      </c>
      <c r="R128" s="10" t="s">
        <v>209</v>
      </c>
      <c r="S128" s="196">
        <v>43115</v>
      </c>
      <c r="T128" s="196">
        <v>43118</v>
      </c>
      <c r="U128" s="196" t="s">
        <v>24</v>
      </c>
      <c r="V128" s="196">
        <v>43140</v>
      </c>
      <c r="W128" s="21" t="s">
        <v>51</v>
      </c>
      <c r="X128" s="22">
        <v>0.56000000000000005</v>
      </c>
      <c r="Y128" s="22">
        <v>2.3E-2</v>
      </c>
      <c r="Z128" s="23">
        <v>0.39</v>
      </c>
      <c r="AA128" s="23">
        <v>1.1100000000000001</v>
      </c>
      <c r="AB128" s="23">
        <v>15424.560000000001</v>
      </c>
      <c r="AC128" s="21" t="s">
        <v>25</v>
      </c>
      <c r="AD128" s="21" t="s">
        <v>44</v>
      </c>
      <c r="AE128" s="21" t="s">
        <v>84</v>
      </c>
      <c r="AF128" s="24" t="s">
        <v>27</v>
      </c>
      <c r="AG128" s="21" t="s">
        <v>193</v>
      </c>
      <c r="AH128" s="19" t="s">
        <v>188</v>
      </c>
      <c r="AI128" s="66" t="s">
        <v>191</v>
      </c>
      <c r="AJ128" s="25"/>
      <c r="AK128" s="25"/>
      <c r="AL128" s="8"/>
    </row>
    <row r="129" spans="1:38" ht="18" hidden="1" customHeight="1">
      <c r="A129" s="19" t="s">
        <v>29</v>
      </c>
      <c r="B129" s="19" t="s">
        <v>13</v>
      </c>
      <c r="C129" s="19" t="s">
        <v>46</v>
      </c>
      <c r="D129" s="30" t="s">
        <v>48</v>
      </c>
      <c r="E129" s="9" t="s">
        <v>67</v>
      </c>
      <c r="F129" s="9">
        <v>3000</v>
      </c>
      <c r="G129" s="9" t="s">
        <v>195</v>
      </c>
      <c r="H129" s="169" t="s">
        <v>41</v>
      </c>
      <c r="I129" s="56">
        <v>0</v>
      </c>
      <c r="J129" s="56">
        <v>0</v>
      </c>
      <c r="K129" s="56">
        <v>0</v>
      </c>
      <c r="L129" s="56">
        <v>0</v>
      </c>
      <c r="M129" s="56">
        <v>0</v>
      </c>
      <c r="N129" s="56">
        <v>3456</v>
      </c>
      <c r="O129" s="56">
        <v>0</v>
      </c>
      <c r="P129" s="56">
        <v>0</v>
      </c>
      <c r="Q129" s="20">
        <v>3456</v>
      </c>
      <c r="R129" s="10"/>
      <c r="S129" s="196">
        <v>43115</v>
      </c>
      <c r="T129" s="196">
        <v>43118</v>
      </c>
      <c r="U129" s="196" t="s">
        <v>24</v>
      </c>
      <c r="V129" s="196">
        <v>43140</v>
      </c>
      <c r="W129" s="21" t="s">
        <v>51</v>
      </c>
      <c r="X129" s="22">
        <v>0.68</v>
      </c>
      <c r="Y129" s="22">
        <v>0.02</v>
      </c>
      <c r="Z129" s="23">
        <v>0.39</v>
      </c>
      <c r="AA129" s="23">
        <v>1.1100000000000001</v>
      </c>
      <c r="AB129" s="23">
        <v>3836.1600000000003</v>
      </c>
      <c r="AC129" s="21" t="s">
        <v>25</v>
      </c>
      <c r="AD129" s="21" t="s">
        <v>44</v>
      </c>
      <c r="AE129" s="21" t="s">
        <v>84</v>
      </c>
      <c r="AF129" s="24" t="s">
        <v>27</v>
      </c>
      <c r="AG129" s="21" t="s">
        <v>58</v>
      </c>
      <c r="AH129" s="19" t="s">
        <v>197</v>
      </c>
      <c r="AI129" s="66" t="s">
        <v>196</v>
      </c>
      <c r="AJ129" s="25"/>
      <c r="AK129" s="213"/>
      <c r="AL129" s="8"/>
    </row>
    <row r="130" spans="1:38" ht="18" hidden="1" customHeight="1">
      <c r="A130" s="87" t="s">
        <v>29</v>
      </c>
      <c r="B130" s="87" t="s">
        <v>13</v>
      </c>
      <c r="C130" s="87" t="s">
        <v>46</v>
      </c>
      <c r="D130" s="89" t="s">
        <v>49</v>
      </c>
      <c r="E130" s="88" t="s">
        <v>68</v>
      </c>
      <c r="F130" s="88">
        <v>4000</v>
      </c>
      <c r="G130" s="9" t="s">
        <v>195</v>
      </c>
      <c r="H130" s="169" t="s">
        <v>16</v>
      </c>
      <c r="I130" s="56">
        <v>0</v>
      </c>
      <c r="J130" s="56">
        <v>0</v>
      </c>
      <c r="K130" s="56">
        <v>0</v>
      </c>
      <c r="L130" s="56">
        <v>1152</v>
      </c>
      <c r="M130" s="56">
        <v>0</v>
      </c>
      <c r="N130" s="56">
        <v>0</v>
      </c>
      <c r="O130" s="56">
        <v>0</v>
      </c>
      <c r="P130" s="56">
        <v>0</v>
      </c>
      <c r="Q130" s="20">
        <v>1152</v>
      </c>
      <c r="R130" s="10"/>
      <c r="S130" s="196">
        <v>43115</v>
      </c>
      <c r="T130" s="196">
        <v>43118</v>
      </c>
      <c r="U130" s="196" t="s">
        <v>24</v>
      </c>
      <c r="V130" s="196">
        <v>43140</v>
      </c>
      <c r="W130" s="21" t="s">
        <v>51</v>
      </c>
      <c r="X130" s="22">
        <v>0.39</v>
      </c>
      <c r="Y130" s="22">
        <v>0.02</v>
      </c>
      <c r="Z130" s="23">
        <v>0.39</v>
      </c>
      <c r="AA130" s="23">
        <v>0.96</v>
      </c>
      <c r="AB130" s="23">
        <v>1105.92</v>
      </c>
      <c r="AC130" s="21" t="s">
        <v>25</v>
      </c>
      <c r="AD130" s="21" t="s">
        <v>44</v>
      </c>
      <c r="AE130" s="21" t="s">
        <v>84</v>
      </c>
      <c r="AF130" s="24" t="s">
        <v>27</v>
      </c>
      <c r="AG130" s="21" t="s">
        <v>58</v>
      </c>
      <c r="AH130" s="19" t="s">
        <v>197</v>
      </c>
      <c r="AI130" s="66" t="s">
        <v>196</v>
      </c>
      <c r="AJ130" s="25"/>
      <c r="AK130" s="213"/>
      <c r="AL130" s="8"/>
    </row>
    <row r="131" spans="1:38" ht="17.25" hidden="1" customHeight="1">
      <c r="A131" s="87" t="s">
        <v>29</v>
      </c>
      <c r="B131" s="87" t="s">
        <v>13</v>
      </c>
      <c r="C131" s="87" t="s">
        <v>46</v>
      </c>
      <c r="D131" s="30" t="s">
        <v>48</v>
      </c>
      <c r="E131" s="9" t="s">
        <v>67</v>
      </c>
      <c r="F131" s="9">
        <v>3000</v>
      </c>
      <c r="G131" s="9" t="s">
        <v>198</v>
      </c>
      <c r="H131" s="169" t="s">
        <v>16</v>
      </c>
      <c r="I131" s="56">
        <v>0</v>
      </c>
      <c r="J131" s="56">
        <v>0</v>
      </c>
      <c r="K131" s="56">
        <v>4032</v>
      </c>
      <c r="L131" s="56">
        <v>2160</v>
      </c>
      <c r="M131" s="56">
        <v>0</v>
      </c>
      <c r="N131" s="56">
        <v>0</v>
      </c>
      <c r="O131" s="56">
        <v>0</v>
      </c>
      <c r="P131" s="56">
        <v>0</v>
      </c>
      <c r="Q131" s="20">
        <v>6192</v>
      </c>
      <c r="R131" s="10"/>
      <c r="S131" s="196">
        <v>43115</v>
      </c>
      <c r="T131" s="196">
        <v>43118</v>
      </c>
      <c r="U131" s="196" t="s">
        <v>24</v>
      </c>
      <c r="V131" s="196">
        <v>43140</v>
      </c>
      <c r="W131" s="21" t="s">
        <v>51</v>
      </c>
      <c r="X131" s="22">
        <v>0.56000000000000005</v>
      </c>
      <c r="Y131" s="22">
        <v>0.02</v>
      </c>
      <c r="Z131" s="23">
        <v>0.39</v>
      </c>
      <c r="AA131" s="23">
        <v>1.1100000000000001</v>
      </c>
      <c r="AB131" s="23">
        <v>6873.1200000000008</v>
      </c>
      <c r="AC131" s="21" t="s">
        <v>25</v>
      </c>
      <c r="AD131" s="21" t="s">
        <v>44</v>
      </c>
      <c r="AE131" s="21" t="s">
        <v>84</v>
      </c>
      <c r="AF131" s="24" t="s">
        <v>27</v>
      </c>
      <c r="AG131" s="21" t="s">
        <v>58</v>
      </c>
      <c r="AH131" s="19" t="s">
        <v>197</v>
      </c>
      <c r="AI131" s="66" t="s">
        <v>196</v>
      </c>
      <c r="AJ131" s="25"/>
      <c r="AK131" s="213"/>
      <c r="AL131" s="8"/>
    </row>
    <row r="132" spans="1:38" ht="17.25" hidden="1" customHeight="1">
      <c r="A132" s="87" t="s">
        <v>29</v>
      </c>
      <c r="B132" s="87" t="s">
        <v>13</v>
      </c>
      <c r="C132" s="87" t="s">
        <v>46</v>
      </c>
      <c r="D132" s="89" t="s">
        <v>49</v>
      </c>
      <c r="E132" s="88" t="s">
        <v>68</v>
      </c>
      <c r="F132" s="88">
        <v>4000</v>
      </c>
      <c r="G132" s="9" t="s">
        <v>198</v>
      </c>
      <c r="H132" s="169" t="s">
        <v>38</v>
      </c>
      <c r="I132" s="56">
        <v>0</v>
      </c>
      <c r="J132" s="56">
        <v>0</v>
      </c>
      <c r="K132" s="56">
        <v>0</v>
      </c>
      <c r="L132" s="56">
        <v>144</v>
      </c>
      <c r="M132" s="56">
        <v>144</v>
      </c>
      <c r="N132" s="56">
        <v>0</v>
      </c>
      <c r="O132" s="56">
        <v>0</v>
      </c>
      <c r="P132" s="56">
        <v>0</v>
      </c>
      <c r="Q132" s="20">
        <v>288</v>
      </c>
      <c r="R132" s="10"/>
      <c r="S132" s="196">
        <v>43115</v>
      </c>
      <c r="T132" s="196">
        <v>43118</v>
      </c>
      <c r="U132" s="196" t="s">
        <v>24</v>
      </c>
      <c r="V132" s="196">
        <v>43140</v>
      </c>
      <c r="W132" s="21" t="s">
        <v>51</v>
      </c>
      <c r="X132" s="22">
        <v>0.39</v>
      </c>
      <c r="Y132" s="22">
        <v>0.02</v>
      </c>
      <c r="Z132" s="23">
        <v>0.39</v>
      </c>
      <c r="AA132" s="23">
        <v>0.96</v>
      </c>
      <c r="AB132" s="23">
        <v>276.48</v>
      </c>
      <c r="AC132" s="21" t="s">
        <v>25</v>
      </c>
      <c r="AD132" s="21" t="s">
        <v>44</v>
      </c>
      <c r="AE132" s="21" t="s">
        <v>84</v>
      </c>
      <c r="AF132" s="24" t="s">
        <v>27</v>
      </c>
      <c r="AG132" s="21" t="s">
        <v>58</v>
      </c>
      <c r="AH132" s="19" t="s">
        <v>197</v>
      </c>
      <c r="AI132" s="66" t="s">
        <v>196</v>
      </c>
      <c r="AJ132" s="25"/>
      <c r="AK132" s="213"/>
      <c r="AL132" s="8"/>
    </row>
    <row r="133" spans="1:38" ht="17.25" hidden="1" customHeight="1">
      <c r="A133" s="87" t="s">
        <v>29</v>
      </c>
      <c r="B133" s="87" t="s">
        <v>13</v>
      </c>
      <c r="C133" s="87" t="s">
        <v>46</v>
      </c>
      <c r="D133" s="89" t="s">
        <v>49</v>
      </c>
      <c r="E133" s="88" t="s">
        <v>68</v>
      </c>
      <c r="F133" s="88">
        <v>4000</v>
      </c>
      <c r="G133" s="9" t="s">
        <v>198</v>
      </c>
      <c r="H133" s="169" t="s">
        <v>16</v>
      </c>
      <c r="I133" s="56">
        <v>0</v>
      </c>
      <c r="J133" s="56">
        <v>0</v>
      </c>
      <c r="K133" s="56">
        <v>0</v>
      </c>
      <c r="L133" s="56">
        <v>3600</v>
      </c>
      <c r="M133" s="56">
        <v>3456</v>
      </c>
      <c r="N133" s="56">
        <v>0</v>
      </c>
      <c r="O133" s="56">
        <v>0</v>
      </c>
      <c r="P133" s="56">
        <v>0</v>
      </c>
      <c r="Q133" s="20">
        <v>7056</v>
      </c>
      <c r="R133" s="10"/>
      <c r="S133" s="196">
        <v>43115</v>
      </c>
      <c r="T133" s="196">
        <v>43118</v>
      </c>
      <c r="U133" s="196" t="s">
        <v>24</v>
      </c>
      <c r="V133" s="196">
        <v>43140</v>
      </c>
      <c r="W133" s="21" t="s">
        <v>51</v>
      </c>
      <c r="X133" s="22">
        <v>0.39</v>
      </c>
      <c r="Y133" s="22">
        <v>0.02</v>
      </c>
      <c r="Z133" s="23">
        <v>0.39</v>
      </c>
      <c r="AA133" s="23">
        <v>0.96</v>
      </c>
      <c r="AB133" s="23">
        <v>6773.7599999999993</v>
      </c>
      <c r="AC133" s="21" t="s">
        <v>25</v>
      </c>
      <c r="AD133" s="21" t="s">
        <v>44</v>
      </c>
      <c r="AE133" s="21" t="s">
        <v>84</v>
      </c>
      <c r="AF133" s="24" t="s">
        <v>27</v>
      </c>
      <c r="AG133" s="21" t="s">
        <v>58</v>
      </c>
      <c r="AH133" s="19" t="s">
        <v>197</v>
      </c>
      <c r="AI133" s="66" t="s">
        <v>196</v>
      </c>
      <c r="AJ133" s="25"/>
      <c r="AK133" s="213"/>
      <c r="AL133" s="8"/>
    </row>
    <row r="134" spans="1:38" ht="17.25" hidden="1" customHeight="1">
      <c r="A134" s="87" t="s">
        <v>29</v>
      </c>
      <c r="B134" s="87" t="s">
        <v>13</v>
      </c>
      <c r="C134" s="87" t="s">
        <v>46</v>
      </c>
      <c r="D134" s="89" t="s">
        <v>49</v>
      </c>
      <c r="E134" s="88" t="s">
        <v>68</v>
      </c>
      <c r="F134" s="88">
        <v>4000</v>
      </c>
      <c r="G134" s="88" t="s">
        <v>200</v>
      </c>
      <c r="H134" s="212" t="s">
        <v>40</v>
      </c>
      <c r="I134" s="56">
        <v>0</v>
      </c>
      <c r="J134" s="56">
        <v>0</v>
      </c>
      <c r="K134" s="90">
        <v>1728</v>
      </c>
      <c r="L134" s="56">
        <v>0</v>
      </c>
      <c r="M134" s="56">
        <v>0</v>
      </c>
      <c r="N134" s="56">
        <v>0</v>
      </c>
      <c r="O134" s="56">
        <v>0</v>
      </c>
      <c r="P134" s="56">
        <v>0</v>
      </c>
      <c r="Q134" s="20">
        <v>1728</v>
      </c>
      <c r="R134" s="10"/>
      <c r="S134" s="196">
        <v>43115</v>
      </c>
      <c r="T134" s="196">
        <v>43118</v>
      </c>
      <c r="U134" s="196" t="s">
        <v>24</v>
      </c>
      <c r="V134" s="196">
        <v>43140</v>
      </c>
      <c r="W134" s="21" t="s">
        <v>51</v>
      </c>
      <c r="X134" s="22">
        <v>0.39</v>
      </c>
      <c r="Y134" s="22">
        <v>0.02</v>
      </c>
      <c r="Z134" s="23">
        <v>0.39</v>
      </c>
      <c r="AA134" s="23">
        <v>0.96</v>
      </c>
      <c r="AB134" s="23">
        <v>1658.8799999999999</v>
      </c>
      <c r="AC134" s="21" t="s">
        <v>25</v>
      </c>
      <c r="AD134" s="21" t="s">
        <v>44</v>
      </c>
      <c r="AE134" s="21" t="s">
        <v>84</v>
      </c>
      <c r="AF134" s="24" t="s">
        <v>27</v>
      </c>
      <c r="AG134" s="21" t="s">
        <v>58</v>
      </c>
      <c r="AH134" s="19" t="s">
        <v>197</v>
      </c>
      <c r="AI134" s="66" t="s">
        <v>199</v>
      </c>
      <c r="AJ134" s="25"/>
      <c r="AK134" s="214"/>
      <c r="AL134" s="8"/>
    </row>
    <row r="135" spans="1:38" ht="17.25" hidden="1" customHeight="1">
      <c r="A135" s="87" t="s">
        <v>29</v>
      </c>
      <c r="B135" s="87" t="s">
        <v>13</v>
      </c>
      <c r="C135" s="87" t="s">
        <v>46</v>
      </c>
      <c r="D135" s="89" t="s">
        <v>49</v>
      </c>
      <c r="E135" s="88" t="s">
        <v>68</v>
      </c>
      <c r="F135" s="88">
        <v>4000</v>
      </c>
      <c r="G135" s="88" t="s">
        <v>200</v>
      </c>
      <c r="H135" s="212" t="s">
        <v>41</v>
      </c>
      <c r="I135" s="56">
        <v>0</v>
      </c>
      <c r="J135" s="56">
        <v>0</v>
      </c>
      <c r="K135" s="90">
        <v>6552</v>
      </c>
      <c r="L135" s="90">
        <v>3960</v>
      </c>
      <c r="M135" s="90">
        <v>3960</v>
      </c>
      <c r="N135" s="56">
        <v>0</v>
      </c>
      <c r="O135" s="56">
        <v>0</v>
      </c>
      <c r="P135" s="56">
        <v>0</v>
      </c>
      <c r="Q135" s="91">
        <v>14472</v>
      </c>
      <c r="R135" s="10" t="s">
        <v>209</v>
      </c>
      <c r="S135" s="196">
        <v>43115</v>
      </c>
      <c r="T135" s="196">
        <v>43118</v>
      </c>
      <c r="U135" s="196" t="s">
        <v>24</v>
      </c>
      <c r="V135" s="196">
        <v>43140</v>
      </c>
      <c r="W135" s="21" t="s">
        <v>51</v>
      </c>
      <c r="X135" s="22">
        <v>0.39</v>
      </c>
      <c r="Y135" s="22">
        <v>0.02</v>
      </c>
      <c r="Z135" s="23">
        <v>0.39</v>
      </c>
      <c r="AA135" s="23">
        <v>0.96</v>
      </c>
      <c r="AB135" s="23">
        <v>13893.119999999999</v>
      </c>
      <c r="AC135" s="21" t="s">
        <v>25</v>
      </c>
      <c r="AD135" s="21" t="s">
        <v>44</v>
      </c>
      <c r="AE135" s="21" t="s">
        <v>84</v>
      </c>
      <c r="AF135" s="24" t="s">
        <v>27</v>
      </c>
      <c r="AG135" s="21" t="s">
        <v>58</v>
      </c>
      <c r="AH135" s="19" t="s">
        <v>197</v>
      </c>
      <c r="AI135" s="66" t="s">
        <v>199</v>
      </c>
      <c r="AJ135" s="25"/>
      <c r="AK135" s="214"/>
      <c r="AL135" s="8"/>
    </row>
    <row r="136" spans="1:38" ht="17.25" hidden="1" customHeight="1">
      <c r="A136" s="87" t="s">
        <v>29</v>
      </c>
      <c r="B136" s="87" t="s">
        <v>13</v>
      </c>
      <c r="C136" s="87" t="s">
        <v>46</v>
      </c>
      <c r="D136" s="30" t="s">
        <v>48</v>
      </c>
      <c r="E136" s="9" t="s">
        <v>67</v>
      </c>
      <c r="F136" s="9">
        <v>3000</v>
      </c>
      <c r="G136" s="88" t="s">
        <v>208</v>
      </c>
      <c r="H136" s="212" t="s">
        <v>17</v>
      </c>
      <c r="I136" s="56">
        <v>0</v>
      </c>
      <c r="J136" s="56">
        <v>0</v>
      </c>
      <c r="K136" s="56">
        <v>0</v>
      </c>
      <c r="L136" s="90">
        <v>216</v>
      </c>
      <c r="M136" s="90">
        <v>0</v>
      </c>
      <c r="N136" s="90">
        <v>0</v>
      </c>
      <c r="O136" s="56">
        <v>0</v>
      </c>
      <c r="P136" s="56">
        <v>0</v>
      </c>
      <c r="Q136" s="91">
        <v>216</v>
      </c>
      <c r="R136" s="215" t="s">
        <v>207</v>
      </c>
      <c r="S136" s="202">
        <v>43115</v>
      </c>
      <c r="T136" s="202">
        <v>43118</v>
      </c>
      <c r="U136" s="196" t="s">
        <v>24</v>
      </c>
      <c r="V136" s="202">
        <v>43140</v>
      </c>
      <c r="W136" s="21" t="s">
        <v>51</v>
      </c>
      <c r="X136" s="22">
        <v>0.65100000000000002</v>
      </c>
      <c r="Y136" s="22">
        <v>0.02</v>
      </c>
      <c r="Z136" s="23">
        <v>0.39</v>
      </c>
      <c r="AA136" s="23">
        <v>1.1299999999999999</v>
      </c>
      <c r="AB136" s="23">
        <v>244.07999999999998</v>
      </c>
      <c r="AC136" s="21" t="s">
        <v>25</v>
      </c>
      <c r="AD136" s="21" t="s">
        <v>44</v>
      </c>
      <c r="AE136" s="21" t="s">
        <v>84</v>
      </c>
      <c r="AF136" s="24" t="s">
        <v>27</v>
      </c>
      <c r="AG136" s="21" t="s">
        <v>58</v>
      </c>
      <c r="AH136" s="19" t="s">
        <v>197</v>
      </c>
      <c r="AI136" s="66" t="s">
        <v>196</v>
      </c>
      <c r="AJ136" s="96"/>
      <c r="AK136" s="214"/>
      <c r="AL136" s="8"/>
    </row>
    <row r="137" spans="1:38" ht="17.25" hidden="1" customHeight="1">
      <c r="A137" s="87" t="s">
        <v>29</v>
      </c>
      <c r="B137" s="87" t="s">
        <v>13</v>
      </c>
      <c r="C137" s="87" t="s">
        <v>46</v>
      </c>
      <c r="D137" s="89" t="s">
        <v>49</v>
      </c>
      <c r="E137" s="88" t="s">
        <v>68</v>
      </c>
      <c r="F137" s="88">
        <v>4000</v>
      </c>
      <c r="G137" s="88" t="s">
        <v>208</v>
      </c>
      <c r="H137" s="212" t="s">
        <v>17</v>
      </c>
      <c r="I137" s="56">
        <v>0</v>
      </c>
      <c r="J137" s="56">
        <v>0</v>
      </c>
      <c r="K137" s="90">
        <v>0</v>
      </c>
      <c r="L137" s="90">
        <v>1152</v>
      </c>
      <c r="M137" s="90">
        <v>0</v>
      </c>
      <c r="N137" s="56">
        <v>0</v>
      </c>
      <c r="O137" s="56">
        <v>0</v>
      </c>
      <c r="P137" s="56">
        <v>0</v>
      </c>
      <c r="Q137" s="91">
        <v>1152</v>
      </c>
      <c r="R137" s="215" t="s">
        <v>207</v>
      </c>
      <c r="S137" s="196">
        <v>43115</v>
      </c>
      <c r="T137" s="196">
        <v>43118</v>
      </c>
      <c r="U137" s="196" t="s">
        <v>24</v>
      </c>
      <c r="V137" s="196">
        <v>43140</v>
      </c>
      <c r="W137" s="21" t="s">
        <v>51</v>
      </c>
      <c r="X137" s="22">
        <v>0.39</v>
      </c>
      <c r="Y137" s="22">
        <v>0.02</v>
      </c>
      <c r="Z137" s="23">
        <v>0.39</v>
      </c>
      <c r="AA137" s="23">
        <v>0.98</v>
      </c>
      <c r="AB137" s="23">
        <v>1128.96</v>
      </c>
      <c r="AC137" s="21" t="s">
        <v>25</v>
      </c>
      <c r="AD137" s="21" t="s">
        <v>44</v>
      </c>
      <c r="AE137" s="21" t="s">
        <v>84</v>
      </c>
      <c r="AF137" s="24" t="s">
        <v>27</v>
      </c>
      <c r="AG137" s="21" t="s">
        <v>58</v>
      </c>
      <c r="AH137" s="19" t="s">
        <v>197</v>
      </c>
      <c r="AI137" s="66" t="s">
        <v>196</v>
      </c>
      <c r="AJ137" s="25"/>
      <c r="AK137" s="214"/>
      <c r="AL137" s="8"/>
    </row>
    <row r="138" spans="1:38" ht="17.25" hidden="1" customHeight="1">
      <c r="A138" s="19" t="s">
        <v>29</v>
      </c>
      <c r="B138" s="19" t="s">
        <v>13</v>
      </c>
      <c r="C138" s="19" t="s">
        <v>46</v>
      </c>
      <c r="D138" s="67" t="s">
        <v>81</v>
      </c>
      <c r="E138" s="9" t="s">
        <v>67</v>
      </c>
      <c r="F138" s="9" t="s">
        <v>50</v>
      </c>
      <c r="G138" s="9" t="s">
        <v>94</v>
      </c>
      <c r="H138" s="30" t="s">
        <v>17</v>
      </c>
      <c r="I138" s="56">
        <v>0</v>
      </c>
      <c r="J138" s="56">
        <v>1728</v>
      </c>
      <c r="K138" s="56">
        <v>1296</v>
      </c>
      <c r="L138" s="56">
        <v>0</v>
      </c>
      <c r="M138" s="56">
        <v>144</v>
      </c>
      <c r="N138" s="56">
        <v>0</v>
      </c>
      <c r="O138" s="56">
        <v>0</v>
      </c>
      <c r="P138" s="56">
        <v>0</v>
      </c>
      <c r="Q138" s="20">
        <f t="shared" ref="Q138:Q147" si="23">SUM(I138:P138)</f>
        <v>3168</v>
      </c>
      <c r="R138" s="10"/>
      <c r="S138" s="202">
        <v>43136</v>
      </c>
      <c r="T138" s="202">
        <f t="shared" ref="T138:T147" si="24">S138+3</f>
        <v>43139</v>
      </c>
      <c r="U138" s="196" t="s">
        <v>24</v>
      </c>
      <c r="V138" s="202">
        <f t="shared" ref="V138:V147" si="25">T138+22</f>
        <v>43161</v>
      </c>
      <c r="W138" s="21" t="s">
        <v>51</v>
      </c>
      <c r="X138" s="22">
        <v>0.8</v>
      </c>
      <c r="Y138" s="22">
        <v>2.5000000000000001E-2</v>
      </c>
      <c r="Z138" s="23">
        <v>0.39</v>
      </c>
      <c r="AA138" s="23">
        <v>1.52</v>
      </c>
      <c r="AB138" s="23">
        <f t="shared" ref="AB138:AB147" si="26">Q138*AA138</f>
        <v>4815.3599999999997</v>
      </c>
      <c r="AC138" s="21" t="s">
        <v>25</v>
      </c>
      <c r="AD138" s="21" t="s">
        <v>44</v>
      </c>
      <c r="AE138" s="21" t="s">
        <v>84</v>
      </c>
      <c r="AF138" s="24" t="s">
        <v>27</v>
      </c>
      <c r="AG138" s="21" t="s">
        <v>96</v>
      </c>
      <c r="AH138" s="19" t="s">
        <v>56</v>
      </c>
      <c r="AI138" s="25" t="s">
        <v>74</v>
      </c>
      <c r="AJ138" s="25"/>
      <c r="AK138" s="213"/>
      <c r="AL138" s="8"/>
    </row>
    <row r="139" spans="1:38" ht="17.25" hidden="1" customHeight="1">
      <c r="A139" s="19" t="s">
        <v>29</v>
      </c>
      <c r="B139" s="172" t="s">
        <v>13</v>
      </c>
      <c r="C139" s="19" t="s">
        <v>46</v>
      </c>
      <c r="D139" s="67" t="s">
        <v>81</v>
      </c>
      <c r="E139" s="9" t="s">
        <v>67</v>
      </c>
      <c r="F139" s="9" t="s">
        <v>50</v>
      </c>
      <c r="G139" s="9" t="s">
        <v>94</v>
      </c>
      <c r="H139" s="169" t="s">
        <v>41</v>
      </c>
      <c r="I139" s="56">
        <v>0</v>
      </c>
      <c r="J139" s="56">
        <v>144</v>
      </c>
      <c r="K139" s="56">
        <v>72</v>
      </c>
      <c r="L139" s="56">
        <v>216</v>
      </c>
      <c r="M139" s="56">
        <v>0</v>
      </c>
      <c r="N139" s="56">
        <v>0</v>
      </c>
      <c r="O139" s="56">
        <v>0</v>
      </c>
      <c r="P139" s="56">
        <v>0</v>
      </c>
      <c r="Q139" s="20">
        <f t="shared" si="23"/>
        <v>432</v>
      </c>
      <c r="R139" s="10"/>
      <c r="S139" s="202">
        <v>43136</v>
      </c>
      <c r="T139" s="202">
        <f t="shared" si="24"/>
        <v>43139</v>
      </c>
      <c r="U139" s="196" t="s">
        <v>24</v>
      </c>
      <c r="V139" s="202">
        <f t="shared" si="25"/>
        <v>43161</v>
      </c>
      <c r="W139" s="21" t="s">
        <v>51</v>
      </c>
      <c r="X139" s="22">
        <v>0.8</v>
      </c>
      <c r="Y139" s="22">
        <v>2.5000000000000001E-2</v>
      </c>
      <c r="Z139" s="23">
        <v>0.39</v>
      </c>
      <c r="AA139" s="23">
        <v>1.52</v>
      </c>
      <c r="AB139" s="23">
        <f t="shared" si="26"/>
        <v>656.64</v>
      </c>
      <c r="AC139" s="21" t="s">
        <v>25</v>
      </c>
      <c r="AD139" s="21" t="s">
        <v>44</v>
      </c>
      <c r="AE139" s="21" t="s">
        <v>84</v>
      </c>
      <c r="AF139" s="24" t="s">
        <v>27</v>
      </c>
      <c r="AG139" s="21" t="s">
        <v>95</v>
      </c>
      <c r="AH139" s="19" t="s">
        <v>56</v>
      </c>
      <c r="AI139" s="25" t="s">
        <v>74</v>
      </c>
      <c r="AJ139" s="25"/>
      <c r="AK139" s="213"/>
      <c r="AL139" s="8"/>
    </row>
    <row r="140" spans="1:38" ht="17.25" hidden="1" customHeight="1">
      <c r="A140" s="19" t="s">
        <v>29</v>
      </c>
      <c r="B140" s="19" t="s">
        <v>13</v>
      </c>
      <c r="C140" s="19" t="s">
        <v>46</v>
      </c>
      <c r="D140" s="67" t="s">
        <v>81</v>
      </c>
      <c r="E140" s="9" t="s">
        <v>67</v>
      </c>
      <c r="F140" s="9" t="s">
        <v>50</v>
      </c>
      <c r="G140" s="9" t="s">
        <v>194</v>
      </c>
      <c r="H140" s="169" t="s">
        <v>41</v>
      </c>
      <c r="I140" s="56">
        <v>0</v>
      </c>
      <c r="J140" s="56">
        <v>0</v>
      </c>
      <c r="K140" s="56">
        <v>0</v>
      </c>
      <c r="L140" s="56">
        <v>0</v>
      </c>
      <c r="M140" s="56">
        <v>5040</v>
      </c>
      <c r="N140" s="56">
        <v>0</v>
      </c>
      <c r="O140" s="56">
        <v>0</v>
      </c>
      <c r="P140" s="56">
        <v>0</v>
      </c>
      <c r="Q140" s="20">
        <f t="shared" si="23"/>
        <v>5040</v>
      </c>
      <c r="R140" s="10"/>
      <c r="S140" s="202">
        <v>43136</v>
      </c>
      <c r="T140" s="202">
        <f t="shared" si="24"/>
        <v>43139</v>
      </c>
      <c r="U140" s="196" t="s">
        <v>24</v>
      </c>
      <c r="V140" s="202">
        <f t="shared" si="25"/>
        <v>43161</v>
      </c>
      <c r="W140" s="21" t="s">
        <v>51</v>
      </c>
      <c r="X140" s="22">
        <v>0.94</v>
      </c>
      <c r="Y140" s="22">
        <v>2.5999999999999999E-2</v>
      </c>
      <c r="Z140" s="23">
        <v>0.39</v>
      </c>
      <c r="AA140" s="23">
        <v>1.52</v>
      </c>
      <c r="AB140" s="23">
        <f t="shared" si="26"/>
        <v>7660.8</v>
      </c>
      <c r="AC140" s="21" t="s">
        <v>25</v>
      </c>
      <c r="AD140" s="21" t="s">
        <v>44</v>
      </c>
      <c r="AE140" s="21" t="s">
        <v>84</v>
      </c>
      <c r="AF140" s="24" t="s">
        <v>27</v>
      </c>
      <c r="AG140" s="21" t="s">
        <v>58</v>
      </c>
      <c r="AH140" s="19" t="s">
        <v>56</v>
      </c>
      <c r="AI140" s="25" t="s">
        <v>74</v>
      </c>
      <c r="AJ140" s="25"/>
      <c r="AK140" s="213"/>
      <c r="AL140" s="8"/>
    </row>
    <row r="141" spans="1:38" ht="17.25" hidden="1" customHeight="1">
      <c r="A141" s="19" t="s">
        <v>29</v>
      </c>
      <c r="B141" s="19" t="s">
        <v>13</v>
      </c>
      <c r="C141" s="19" t="s">
        <v>46</v>
      </c>
      <c r="D141" s="67" t="s">
        <v>81</v>
      </c>
      <c r="E141" s="9" t="s">
        <v>67</v>
      </c>
      <c r="F141" s="9" t="s">
        <v>50</v>
      </c>
      <c r="G141" s="88" t="s">
        <v>205</v>
      </c>
      <c r="H141" s="212" t="s">
        <v>41</v>
      </c>
      <c r="I141" s="56">
        <v>0</v>
      </c>
      <c r="J141" s="56">
        <v>0</v>
      </c>
      <c r="K141" s="56">
        <v>0</v>
      </c>
      <c r="L141" s="90">
        <v>8064</v>
      </c>
      <c r="M141" s="90">
        <v>11016</v>
      </c>
      <c r="N141" s="56">
        <v>0</v>
      </c>
      <c r="O141" s="56">
        <v>0</v>
      </c>
      <c r="P141" s="56">
        <v>0</v>
      </c>
      <c r="Q141" s="91">
        <f t="shared" si="23"/>
        <v>19080</v>
      </c>
      <c r="R141" s="10"/>
      <c r="S141" s="202">
        <v>43136</v>
      </c>
      <c r="T141" s="202">
        <f t="shared" si="24"/>
        <v>43139</v>
      </c>
      <c r="U141" s="196" t="s">
        <v>24</v>
      </c>
      <c r="V141" s="202">
        <f t="shared" si="25"/>
        <v>43161</v>
      </c>
      <c r="W141" s="21" t="s">
        <v>51</v>
      </c>
      <c r="X141" s="22">
        <v>0.8</v>
      </c>
      <c r="Y141" s="22">
        <v>2.5000000000000001E-2</v>
      </c>
      <c r="Z141" s="23">
        <v>0.39</v>
      </c>
      <c r="AA141" s="23">
        <v>1.52</v>
      </c>
      <c r="AB141" s="23">
        <f t="shared" si="26"/>
        <v>29001.599999999999</v>
      </c>
      <c r="AC141" s="21" t="s">
        <v>25</v>
      </c>
      <c r="AD141" s="21" t="s">
        <v>44</v>
      </c>
      <c r="AE141" s="21" t="s">
        <v>84</v>
      </c>
      <c r="AF141" s="24" t="s">
        <v>27</v>
      </c>
      <c r="AG141" s="21" t="s">
        <v>58</v>
      </c>
      <c r="AH141" s="19" t="s">
        <v>56</v>
      </c>
      <c r="AI141" s="25" t="s">
        <v>74</v>
      </c>
      <c r="AJ141" s="96"/>
      <c r="AK141" s="214"/>
      <c r="AL141" s="8"/>
    </row>
    <row r="142" spans="1:38" ht="17.25" hidden="1" customHeight="1">
      <c r="A142" s="87" t="s">
        <v>29</v>
      </c>
      <c r="B142" s="87" t="s">
        <v>13</v>
      </c>
      <c r="C142" s="87" t="s">
        <v>46</v>
      </c>
      <c r="D142" s="30" t="s">
        <v>48</v>
      </c>
      <c r="E142" s="9" t="s">
        <v>67</v>
      </c>
      <c r="F142" s="9">
        <v>3000</v>
      </c>
      <c r="G142" s="88" t="s">
        <v>205</v>
      </c>
      <c r="H142" s="212" t="s">
        <v>17</v>
      </c>
      <c r="I142" s="56">
        <v>0</v>
      </c>
      <c r="J142" s="56">
        <v>0</v>
      </c>
      <c r="K142" s="56">
        <v>0</v>
      </c>
      <c r="L142" s="56">
        <v>0</v>
      </c>
      <c r="M142" s="90">
        <v>9000</v>
      </c>
      <c r="N142" s="56">
        <v>0</v>
      </c>
      <c r="O142" s="56">
        <v>0</v>
      </c>
      <c r="P142" s="56">
        <v>0</v>
      </c>
      <c r="Q142" s="91">
        <f t="shared" si="23"/>
        <v>9000</v>
      </c>
      <c r="R142" s="10"/>
      <c r="S142" s="202">
        <v>43136</v>
      </c>
      <c r="T142" s="202">
        <f t="shared" si="24"/>
        <v>43139</v>
      </c>
      <c r="U142" s="196" t="s">
        <v>24</v>
      </c>
      <c r="V142" s="202">
        <f t="shared" si="25"/>
        <v>43161</v>
      </c>
      <c r="W142" s="21" t="s">
        <v>51</v>
      </c>
      <c r="X142" s="22">
        <v>0.65100000000000002</v>
      </c>
      <c r="Y142" s="22">
        <v>0.02</v>
      </c>
      <c r="Z142" s="23">
        <v>0.39</v>
      </c>
      <c r="AA142" s="23">
        <v>1.1100000000000001</v>
      </c>
      <c r="AB142" s="23">
        <f t="shared" si="26"/>
        <v>9990</v>
      </c>
      <c r="AC142" s="21" t="s">
        <v>25</v>
      </c>
      <c r="AD142" s="21" t="s">
        <v>44</v>
      </c>
      <c r="AE142" s="21" t="s">
        <v>84</v>
      </c>
      <c r="AF142" s="24" t="s">
        <v>27</v>
      </c>
      <c r="AG142" s="21" t="s">
        <v>58</v>
      </c>
      <c r="AH142" s="19" t="s">
        <v>197</v>
      </c>
      <c r="AI142" s="66" t="s">
        <v>204</v>
      </c>
      <c r="AJ142" s="96"/>
      <c r="AK142" s="214"/>
      <c r="AL142" s="8"/>
    </row>
    <row r="143" spans="1:38" ht="16.5" hidden="1" customHeight="1">
      <c r="A143" s="87" t="s">
        <v>29</v>
      </c>
      <c r="B143" s="87" t="s">
        <v>13</v>
      </c>
      <c r="C143" s="87" t="s">
        <v>46</v>
      </c>
      <c r="D143" s="30" t="s">
        <v>48</v>
      </c>
      <c r="E143" s="9" t="s">
        <v>67</v>
      </c>
      <c r="F143" s="9">
        <v>3000</v>
      </c>
      <c r="G143" s="88" t="s">
        <v>205</v>
      </c>
      <c r="H143" s="212" t="s">
        <v>15</v>
      </c>
      <c r="I143" s="56">
        <v>0</v>
      </c>
      <c r="J143" s="56">
        <v>0</v>
      </c>
      <c r="K143" s="56">
        <v>0</v>
      </c>
      <c r="L143" s="56">
        <v>0</v>
      </c>
      <c r="M143" s="90">
        <v>3024</v>
      </c>
      <c r="N143" s="56">
        <v>0</v>
      </c>
      <c r="O143" s="56">
        <v>0</v>
      </c>
      <c r="P143" s="56">
        <v>0</v>
      </c>
      <c r="Q143" s="91">
        <f t="shared" si="23"/>
        <v>3024</v>
      </c>
      <c r="R143" s="10"/>
      <c r="S143" s="202">
        <v>43136</v>
      </c>
      <c r="T143" s="202">
        <f t="shared" si="24"/>
        <v>43139</v>
      </c>
      <c r="U143" s="196" t="s">
        <v>24</v>
      </c>
      <c r="V143" s="202">
        <f t="shared" si="25"/>
        <v>43161</v>
      </c>
      <c r="W143" s="21" t="s">
        <v>51</v>
      </c>
      <c r="X143" s="22">
        <v>0.65100000000000002</v>
      </c>
      <c r="Y143" s="22">
        <v>0.02</v>
      </c>
      <c r="Z143" s="23">
        <v>0.39</v>
      </c>
      <c r="AA143" s="23">
        <v>1.1100000000000001</v>
      </c>
      <c r="AB143" s="23">
        <f t="shared" si="26"/>
        <v>3356.6400000000003</v>
      </c>
      <c r="AC143" s="21" t="s">
        <v>25</v>
      </c>
      <c r="AD143" s="21" t="s">
        <v>44</v>
      </c>
      <c r="AE143" s="21" t="s">
        <v>84</v>
      </c>
      <c r="AF143" s="24" t="s">
        <v>27</v>
      </c>
      <c r="AG143" s="21" t="s">
        <v>58</v>
      </c>
      <c r="AH143" s="19" t="s">
        <v>197</v>
      </c>
      <c r="AI143" s="66" t="s">
        <v>204</v>
      </c>
      <c r="AJ143" s="96"/>
      <c r="AK143" s="214"/>
      <c r="AL143" s="8"/>
    </row>
    <row r="144" spans="1:38" ht="17.25" hidden="1" customHeight="1">
      <c r="A144" s="87" t="s">
        <v>29</v>
      </c>
      <c r="B144" s="87" t="s">
        <v>13</v>
      </c>
      <c r="C144" s="87" t="s">
        <v>46</v>
      </c>
      <c r="D144" s="30" t="s">
        <v>48</v>
      </c>
      <c r="E144" s="9" t="s">
        <v>67</v>
      </c>
      <c r="F144" s="9">
        <v>3000</v>
      </c>
      <c r="G144" s="88" t="s">
        <v>205</v>
      </c>
      <c r="H144" s="212" t="s">
        <v>16</v>
      </c>
      <c r="I144" s="56">
        <v>0</v>
      </c>
      <c r="J144" s="56">
        <v>0</v>
      </c>
      <c r="K144" s="56">
        <v>0</v>
      </c>
      <c r="L144" s="90">
        <v>6048</v>
      </c>
      <c r="M144" s="90">
        <v>7056</v>
      </c>
      <c r="N144" s="56">
        <v>0</v>
      </c>
      <c r="O144" s="56">
        <v>0</v>
      </c>
      <c r="P144" s="56">
        <v>0</v>
      </c>
      <c r="Q144" s="91">
        <f t="shared" si="23"/>
        <v>13104</v>
      </c>
      <c r="R144" s="10"/>
      <c r="S144" s="202">
        <v>43136</v>
      </c>
      <c r="T144" s="202">
        <f t="shared" si="24"/>
        <v>43139</v>
      </c>
      <c r="U144" s="196" t="s">
        <v>24</v>
      </c>
      <c r="V144" s="202">
        <f t="shared" si="25"/>
        <v>43161</v>
      </c>
      <c r="W144" s="21" t="s">
        <v>51</v>
      </c>
      <c r="X144" s="22">
        <v>0.65100000000000002</v>
      </c>
      <c r="Y144" s="22">
        <v>0.02</v>
      </c>
      <c r="Z144" s="23">
        <v>0.39</v>
      </c>
      <c r="AA144" s="23">
        <v>1.1100000000000001</v>
      </c>
      <c r="AB144" s="23">
        <f t="shared" si="26"/>
        <v>14545.44</v>
      </c>
      <c r="AC144" s="21" t="s">
        <v>25</v>
      </c>
      <c r="AD144" s="21" t="s">
        <v>44</v>
      </c>
      <c r="AE144" s="21" t="s">
        <v>84</v>
      </c>
      <c r="AF144" s="24" t="s">
        <v>27</v>
      </c>
      <c r="AG144" s="21" t="s">
        <v>58</v>
      </c>
      <c r="AH144" s="19" t="s">
        <v>197</v>
      </c>
      <c r="AI144" s="66" t="s">
        <v>204</v>
      </c>
      <c r="AJ144" s="96"/>
      <c r="AK144" s="214"/>
      <c r="AL144" s="8"/>
    </row>
    <row r="145" spans="1:38" ht="18" hidden="1" customHeight="1">
      <c r="A145" s="87" t="s">
        <v>29</v>
      </c>
      <c r="B145" s="87" t="s">
        <v>13</v>
      </c>
      <c r="C145" s="87" t="s">
        <v>46</v>
      </c>
      <c r="D145" s="30" t="s">
        <v>48</v>
      </c>
      <c r="E145" s="9" t="s">
        <v>67</v>
      </c>
      <c r="F145" s="9">
        <v>3000</v>
      </c>
      <c r="G145" s="88" t="s">
        <v>205</v>
      </c>
      <c r="H145" s="212" t="s">
        <v>40</v>
      </c>
      <c r="I145" s="56">
        <v>0</v>
      </c>
      <c r="J145" s="56">
        <v>0</v>
      </c>
      <c r="K145" s="56">
        <v>0</v>
      </c>
      <c r="L145" s="90">
        <v>5040</v>
      </c>
      <c r="M145" s="90">
        <v>5040</v>
      </c>
      <c r="N145" s="90">
        <v>2016</v>
      </c>
      <c r="O145" s="56">
        <v>0</v>
      </c>
      <c r="P145" s="56">
        <v>0</v>
      </c>
      <c r="Q145" s="91">
        <f t="shared" si="23"/>
        <v>12096</v>
      </c>
      <c r="R145" s="10"/>
      <c r="S145" s="202">
        <v>43136</v>
      </c>
      <c r="T145" s="202">
        <f t="shared" si="24"/>
        <v>43139</v>
      </c>
      <c r="U145" s="196" t="s">
        <v>24</v>
      </c>
      <c r="V145" s="202">
        <f t="shared" si="25"/>
        <v>43161</v>
      </c>
      <c r="W145" s="21" t="s">
        <v>51</v>
      </c>
      <c r="X145" s="22">
        <v>0.65100000000000002</v>
      </c>
      <c r="Y145" s="22">
        <v>0.02</v>
      </c>
      <c r="Z145" s="23">
        <v>0.39</v>
      </c>
      <c r="AA145" s="23">
        <v>1.1100000000000001</v>
      </c>
      <c r="AB145" s="23">
        <f t="shared" si="26"/>
        <v>13426.560000000001</v>
      </c>
      <c r="AC145" s="21" t="s">
        <v>25</v>
      </c>
      <c r="AD145" s="21" t="s">
        <v>44</v>
      </c>
      <c r="AE145" s="21" t="s">
        <v>84</v>
      </c>
      <c r="AF145" s="24" t="s">
        <v>27</v>
      </c>
      <c r="AG145" s="21" t="s">
        <v>58</v>
      </c>
      <c r="AH145" s="19" t="s">
        <v>197</v>
      </c>
      <c r="AI145" s="66" t="s">
        <v>204</v>
      </c>
      <c r="AJ145" s="96"/>
      <c r="AK145" s="214"/>
      <c r="AL145" s="8"/>
    </row>
    <row r="146" spans="1:38" ht="18" hidden="1" customHeight="1">
      <c r="A146" s="87" t="s">
        <v>29</v>
      </c>
      <c r="B146" s="87" t="s">
        <v>13</v>
      </c>
      <c r="C146" s="87" t="s">
        <v>46</v>
      </c>
      <c r="D146" s="30" t="s">
        <v>48</v>
      </c>
      <c r="E146" s="9" t="s">
        <v>67</v>
      </c>
      <c r="F146" s="9">
        <v>3000</v>
      </c>
      <c r="G146" s="88" t="s">
        <v>205</v>
      </c>
      <c r="H146" s="212" t="s">
        <v>41</v>
      </c>
      <c r="I146" s="56">
        <v>0</v>
      </c>
      <c r="J146" s="56">
        <v>0</v>
      </c>
      <c r="K146" s="56">
        <v>0</v>
      </c>
      <c r="L146" s="90">
        <v>8568</v>
      </c>
      <c r="M146" s="90">
        <v>12024</v>
      </c>
      <c r="N146" s="90">
        <v>3024</v>
      </c>
      <c r="O146" s="56">
        <v>0</v>
      </c>
      <c r="P146" s="56">
        <v>0</v>
      </c>
      <c r="Q146" s="91">
        <f t="shared" si="23"/>
        <v>23616</v>
      </c>
      <c r="R146" s="10"/>
      <c r="S146" s="202">
        <v>43136</v>
      </c>
      <c r="T146" s="202">
        <f t="shared" si="24"/>
        <v>43139</v>
      </c>
      <c r="U146" s="196" t="s">
        <v>24</v>
      </c>
      <c r="V146" s="202">
        <f t="shared" si="25"/>
        <v>43161</v>
      </c>
      <c r="W146" s="21" t="s">
        <v>51</v>
      </c>
      <c r="X146" s="22">
        <v>0.65100000000000002</v>
      </c>
      <c r="Y146" s="22">
        <v>0.02</v>
      </c>
      <c r="Z146" s="23">
        <v>0.39</v>
      </c>
      <c r="AA146" s="23">
        <v>1.1100000000000001</v>
      </c>
      <c r="AB146" s="23">
        <f t="shared" si="26"/>
        <v>26213.760000000002</v>
      </c>
      <c r="AC146" s="21" t="s">
        <v>25</v>
      </c>
      <c r="AD146" s="21" t="s">
        <v>44</v>
      </c>
      <c r="AE146" s="21" t="s">
        <v>84</v>
      </c>
      <c r="AF146" s="24" t="s">
        <v>27</v>
      </c>
      <c r="AG146" s="21" t="s">
        <v>58</v>
      </c>
      <c r="AH146" s="19" t="s">
        <v>197</v>
      </c>
      <c r="AI146" s="66" t="s">
        <v>204</v>
      </c>
      <c r="AJ146" s="96"/>
      <c r="AK146" s="214"/>
      <c r="AL146" s="8"/>
    </row>
    <row r="147" spans="1:38" ht="16.5" hidden="1" customHeight="1">
      <c r="A147" s="87" t="s">
        <v>29</v>
      </c>
      <c r="B147" s="87" t="s">
        <v>13</v>
      </c>
      <c r="C147" s="87" t="s">
        <v>46</v>
      </c>
      <c r="D147" s="30" t="s">
        <v>48</v>
      </c>
      <c r="E147" s="9" t="s">
        <v>67</v>
      </c>
      <c r="F147" s="9">
        <v>3000</v>
      </c>
      <c r="G147" s="88" t="s">
        <v>210</v>
      </c>
      <c r="H147" s="212" t="s">
        <v>17</v>
      </c>
      <c r="I147" s="56">
        <v>0</v>
      </c>
      <c r="J147" s="56">
        <v>0</v>
      </c>
      <c r="K147" s="56">
        <v>0</v>
      </c>
      <c r="L147" s="90">
        <v>3384</v>
      </c>
      <c r="M147" s="90">
        <v>0</v>
      </c>
      <c r="N147" s="90">
        <v>3528</v>
      </c>
      <c r="O147" s="56">
        <v>0</v>
      </c>
      <c r="P147" s="56">
        <v>0</v>
      </c>
      <c r="Q147" s="91">
        <f t="shared" si="23"/>
        <v>6912</v>
      </c>
      <c r="R147" s="215"/>
      <c r="S147" s="202">
        <v>43136</v>
      </c>
      <c r="T147" s="202">
        <f t="shared" si="24"/>
        <v>43139</v>
      </c>
      <c r="U147" s="196" t="s">
        <v>24</v>
      </c>
      <c r="V147" s="202">
        <f t="shared" si="25"/>
        <v>43161</v>
      </c>
      <c r="W147" s="21" t="s">
        <v>51</v>
      </c>
      <c r="X147" s="22">
        <v>0.65100000000000002</v>
      </c>
      <c r="Y147" s="22">
        <v>0.02</v>
      </c>
      <c r="Z147" s="23">
        <v>0.39</v>
      </c>
      <c r="AA147" s="23">
        <v>1.1299999999999999</v>
      </c>
      <c r="AB147" s="23">
        <f t="shared" si="26"/>
        <v>7810.5599999999995</v>
      </c>
      <c r="AC147" s="21" t="s">
        <v>25</v>
      </c>
      <c r="AD147" s="21" t="s">
        <v>44</v>
      </c>
      <c r="AE147" s="21" t="s">
        <v>84</v>
      </c>
      <c r="AF147" s="24" t="s">
        <v>27</v>
      </c>
      <c r="AG147" s="21" t="s">
        <v>213</v>
      </c>
      <c r="AH147" s="19" t="s">
        <v>197</v>
      </c>
      <c r="AI147" s="66" t="s">
        <v>211</v>
      </c>
      <c r="AJ147" s="96"/>
      <c r="AK147" s="214"/>
      <c r="AL147" s="8"/>
    </row>
    <row r="148" spans="1:38" ht="17.25" hidden="1" customHeight="1">
      <c r="A148" s="19" t="s">
        <v>29</v>
      </c>
      <c r="B148" s="19" t="s">
        <v>13</v>
      </c>
      <c r="C148" s="19" t="s">
        <v>46</v>
      </c>
      <c r="D148" s="67" t="s">
        <v>81</v>
      </c>
      <c r="E148" s="9" t="s">
        <v>67</v>
      </c>
      <c r="F148" s="9" t="s">
        <v>50</v>
      </c>
      <c r="G148" s="88" t="s">
        <v>205</v>
      </c>
      <c r="H148" s="212" t="s">
        <v>17</v>
      </c>
      <c r="I148" s="56">
        <v>0</v>
      </c>
      <c r="J148" s="56">
        <v>0</v>
      </c>
      <c r="K148" s="56">
        <v>0</v>
      </c>
      <c r="L148" s="56">
        <v>0</v>
      </c>
      <c r="M148" s="90">
        <v>10368</v>
      </c>
      <c r="N148" s="90">
        <v>0</v>
      </c>
      <c r="O148" s="56">
        <v>0</v>
      </c>
      <c r="P148" s="56">
        <v>0</v>
      </c>
      <c r="Q148" s="91">
        <f>SUM(I148:P148)</f>
        <v>10368</v>
      </c>
      <c r="R148" s="215"/>
      <c r="S148" s="202">
        <v>43136</v>
      </c>
      <c r="T148" s="202">
        <f>S148+3</f>
        <v>43139</v>
      </c>
      <c r="U148" s="196" t="s">
        <v>24</v>
      </c>
      <c r="V148" s="202">
        <f>T148+22</f>
        <v>43161</v>
      </c>
      <c r="W148" s="21" t="s">
        <v>51</v>
      </c>
      <c r="X148" s="22">
        <v>0.8</v>
      </c>
      <c r="Y148" s="22">
        <v>2.5000000000000001E-2</v>
      </c>
      <c r="Z148" s="23">
        <v>0.39</v>
      </c>
      <c r="AA148" s="23">
        <v>1.52</v>
      </c>
      <c r="AB148" s="23">
        <f>Q148*AA148</f>
        <v>15759.36</v>
      </c>
      <c r="AC148" s="21" t="s">
        <v>25</v>
      </c>
      <c r="AD148" s="21" t="s">
        <v>44</v>
      </c>
      <c r="AE148" s="21" t="s">
        <v>84</v>
      </c>
      <c r="AF148" s="24" t="s">
        <v>27</v>
      </c>
      <c r="AG148" s="21" t="s">
        <v>58</v>
      </c>
      <c r="AH148" s="19" t="s">
        <v>56</v>
      </c>
      <c r="AI148" s="25" t="s">
        <v>74</v>
      </c>
      <c r="AJ148" s="96"/>
      <c r="AK148" s="214"/>
      <c r="AL148" s="8"/>
    </row>
    <row r="149" spans="1:38" s="246" customFormat="1" ht="17.25" hidden="1" customHeight="1">
      <c r="A149" s="19" t="s">
        <v>29</v>
      </c>
      <c r="B149" s="19" t="s">
        <v>13</v>
      </c>
      <c r="C149" s="19" t="s">
        <v>46</v>
      </c>
      <c r="D149" s="67" t="s">
        <v>81</v>
      </c>
      <c r="E149" s="9" t="s">
        <v>67</v>
      </c>
      <c r="F149" s="9" t="s">
        <v>50</v>
      </c>
      <c r="G149" s="88" t="s">
        <v>205</v>
      </c>
      <c r="H149" s="212" t="s">
        <v>17</v>
      </c>
      <c r="I149" s="56">
        <v>0</v>
      </c>
      <c r="J149" s="56">
        <v>0</v>
      </c>
      <c r="K149" s="56">
        <v>0</v>
      </c>
      <c r="L149" s="56">
        <v>0</v>
      </c>
      <c r="M149" s="90">
        <v>0</v>
      </c>
      <c r="N149" s="90">
        <v>1080</v>
      </c>
      <c r="O149" s="56">
        <v>0</v>
      </c>
      <c r="P149" s="56">
        <v>0</v>
      </c>
      <c r="Q149" s="91">
        <v>1080</v>
      </c>
      <c r="R149" s="215" t="s">
        <v>236</v>
      </c>
      <c r="S149" s="202">
        <v>43178</v>
      </c>
      <c r="T149" s="202">
        <v>43181</v>
      </c>
      <c r="U149" s="196" t="s">
        <v>24</v>
      </c>
      <c r="V149" s="202">
        <v>43203</v>
      </c>
      <c r="W149" s="21" t="s">
        <v>51</v>
      </c>
      <c r="X149" s="22">
        <v>0.8</v>
      </c>
      <c r="Y149" s="22">
        <v>2.5000000000000001E-2</v>
      </c>
      <c r="Z149" s="23">
        <v>0.39</v>
      </c>
      <c r="AA149" s="23">
        <v>1.52</v>
      </c>
      <c r="AB149" s="23">
        <v>1641.6</v>
      </c>
      <c r="AC149" s="21" t="s">
        <v>25</v>
      </c>
      <c r="AD149" s="21" t="s">
        <v>44</v>
      </c>
      <c r="AE149" s="21" t="s">
        <v>84</v>
      </c>
      <c r="AF149" s="24" t="s">
        <v>27</v>
      </c>
      <c r="AG149" s="21" t="s">
        <v>58</v>
      </c>
      <c r="AH149" s="19" t="s">
        <v>56</v>
      </c>
      <c r="AI149" s="25" t="s">
        <v>74</v>
      </c>
      <c r="AJ149" s="96"/>
      <c r="AK149" s="214"/>
      <c r="AL149" s="245"/>
    </row>
    <row r="150" spans="1:38" s="246" customFormat="1" ht="17.25" hidden="1" customHeight="1">
      <c r="A150" s="87" t="s">
        <v>29</v>
      </c>
      <c r="B150" s="87" t="s">
        <v>13</v>
      </c>
      <c r="C150" s="87" t="s">
        <v>46</v>
      </c>
      <c r="D150" s="30" t="s">
        <v>48</v>
      </c>
      <c r="E150" s="9" t="s">
        <v>67</v>
      </c>
      <c r="F150" s="9">
        <v>3000</v>
      </c>
      <c r="G150" s="9" t="s">
        <v>198</v>
      </c>
      <c r="H150" s="169" t="s">
        <v>38</v>
      </c>
      <c r="I150" s="56">
        <v>0</v>
      </c>
      <c r="J150" s="56">
        <v>0</v>
      </c>
      <c r="K150" s="56">
        <v>144</v>
      </c>
      <c r="L150" s="56">
        <v>216</v>
      </c>
      <c r="M150" s="56">
        <v>0</v>
      </c>
      <c r="N150" s="56">
        <v>0</v>
      </c>
      <c r="O150" s="56">
        <v>0</v>
      </c>
      <c r="P150" s="56">
        <v>0</v>
      </c>
      <c r="Q150" s="20">
        <v>360</v>
      </c>
      <c r="R150" s="10" t="s">
        <v>217</v>
      </c>
      <c r="S150" s="202">
        <v>43178</v>
      </c>
      <c r="T150" s="202">
        <v>43181</v>
      </c>
      <c r="U150" s="196" t="s">
        <v>24</v>
      </c>
      <c r="V150" s="202">
        <v>43203</v>
      </c>
      <c r="W150" s="21" t="s">
        <v>51</v>
      </c>
      <c r="X150" s="22">
        <v>0.56000000000000005</v>
      </c>
      <c r="Y150" s="22">
        <v>0.02</v>
      </c>
      <c r="Z150" s="23">
        <v>0.39</v>
      </c>
      <c r="AA150" s="23">
        <v>1.1100000000000001</v>
      </c>
      <c r="AB150" s="23">
        <v>399.6</v>
      </c>
      <c r="AC150" s="21" t="s">
        <v>25</v>
      </c>
      <c r="AD150" s="21" t="s">
        <v>44</v>
      </c>
      <c r="AE150" s="21" t="s">
        <v>84</v>
      </c>
      <c r="AF150" s="24" t="s">
        <v>27</v>
      </c>
      <c r="AG150" s="21" t="s">
        <v>58</v>
      </c>
      <c r="AH150" s="19" t="s">
        <v>197</v>
      </c>
      <c r="AI150" s="66" t="s">
        <v>196</v>
      </c>
      <c r="AJ150" s="25"/>
      <c r="AK150" s="213"/>
      <c r="AL150" s="245"/>
    </row>
    <row r="151" spans="1:38" s="233" customFormat="1" ht="17.25" hidden="1" customHeight="1">
      <c r="A151" s="239" t="s">
        <v>29</v>
      </c>
      <c r="B151" s="239" t="s">
        <v>13</v>
      </c>
      <c r="C151" s="239" t="s">
        <v>46</v>
      </c>
      <c r="D151" s="240" t="s">
        <v>49</v>
      </c>
      <c r="E151" s="227" t="s">
        <v>68</v>
      </c>
      <c r="F151" s="227">
        <v>4000</v>
      </c>
      <c r="G151" s="61" t="s">
        <v>198</v>
      </c>
      <c r="H151" s="241" t="s">
        <v>16</v>
      </c>
      <c r="I151" s="62">
        <v>0</v>
      </c>
      <c r="J151" s="62">
        <v>0</v>
      </c>
      <c r="K151" s="62">
        <v>0</v>
      </c>
      <c r="L151" s="62">
        <v>0</v>
      </c>
      <c r="M151" s="62">
        <v>144</v>
      </c>
      <c r="N151" s="62">
        <v>0</v>
      </c>
      <c r="O151" s="62">
        <v>0</v>
      </c>
      <c r="P151" s="62">
        <v>0</v>
      </c>
      <c r="Q151" s="63">
        <v>0</v>
      </c>
      <c r="R151" s="65" t="s">
        <v>217</v>
      </c>
      <c r="S151" s="231">
        <v>43178</v>
      </c>
      <c r="T151" s="231">
        <v>43181</v>
      </c>
      <c r="U151" s="203" t="s">
        <v>24</v>
      </c>
      <c r="V151" s="231">
        <v>43203</v>
      </c>
      <c r="W151" s="64" t="s">
        <v>51</v>
      </c>
      <c r="X151" s="71">
        <v>0.39</v>
      </c>
      <c r="Y151" s="71">
        <v>0.02</v>
      </c>
      <c r="Z151" s="72">
        <v>0.39</v>
      </c>
      <c r="AA151" s="72">
        <v>0.96</v>
      </c>
      <c r="AB151" s="72">
        <v>0</v>
      </c>
      <c r="AC151" s="64" t="s">
        <v>25</v>
      </c>
      <c r="AD151" s="64" t="s">
        <v>44</v>
      </c>
      <c r="AE151" s="64" t="s">
        <v>84</v>
      </c>
      <c r="AF151" s="73" t="s">
        <v>27</v>
      </c>
      <c r="AG151" s="64" t="s">
        <v>58</v>
      </c>
      <c r="AH151" s="59" t="s">
        <v>197</v>
      </c>
      <c r="AI151" s="242" t="s">
        <v>196</v>
      </c>
      <c r="AJ151" s="74"/>
      <c r="AK151" s="243"/>
      <c r="AL151" s="244"/>
    </row>
    <row r="152" spans="1:38" s="246" customFormat="1" ht="17.25" hidden="1" customHeight="1">
      <c r="A152" s="87" t="s">
        <v>29</v>
      </c>
      <c r="B152" s="87" t="s">
        <v>13</v>
      </c>
      <c r="C152" s="87" t="s">
        <v>46</v>
      </c>
      <c r="D152" s="89" t="s">
        <v>49</v>
      </c>
      <c r="E152" s="88" t="s">
        <v>68</v>
      </c>
      <c r="F152" s="88">
        <v>4000</v>
      </c>
      <c r="G152" s="88" t="s">
        <v>200</v>
      </c>
      <c r="H152" s="212" t="s">
        <v>40</v>
      </c>
      <c r="I152" s="56">
        <v>0</v>
      </c>
      <c r="J152" s="56">
        <v>0</v>
      </c>
      <c r="K152" s="90">
        <v>72</v>
      </c>
      <c r="L152" s="56">
        <v>0</v>
      </c>
      <c r="M152" s="56">
        <v>0</v>
      </c>
      <c r="N152" s="56">
        <v>0</v>
      </c>
      <c r="O152" s="56">
        <v>0</v>
      </c>
      <c r="P152" s="56">
        <v>0</v>
      </c>
      <c r="Q152" s="20">
        <v>72</v>
      </c>
      <c r="R152" s="10" t="s">
        <v>217</v>
      </c>
      <c r="S152" s="202">
        <v>43178</v>
      </c>
      <c r="T152" s="202">
        <v>43181</v>
      </c>
      <c r="U152" s="196" t="s">
        <v>24</v>
      </c>
      <c r="V152" s="202">
        <v>43203</v>
      </c>
      <c r="W152" s="21" t="s">
        <v>51</v>
      </c>
      <c r="X152" s="22">
        <v>0.39</v>
      </c>
      <c r="Y152" s="22">
        <v>0.02</v>
      </c>
      <c r="Z152" s="23">
        <v>0.39</v>
      </c>
      <c r="AA152" s="23">
        <v>0.96</v>
      </c>
      <c r="AB152" s="23">
        <v>69.12</v>
      </c>
      <c r="AC152" s="21" t="s">
        <v>25</v>
      </c>
      <c r="AD152" s="21" t="s">
        <v>44</v>
      </c>
      <c r="AE152" s="21" t="s">
        <v>84</v>
      </c>
      <c r="AF152" s="24" t="s">
        <v>27</v>
      </c>
      <c r="AG152" s="21" t="s">
        <v>58</v>
      </c>
      <c r="AH152" s="19" t="s">
        <v>197</v>
      </c>
      <c r="AI152" s="66" t="s">
        <v>199</v>
      </c>
      <c r="AJ152" s="25"/>
      <c r="AK152" s="214"/>
      <c r="AL152" s="245"/>
    </row>
    <row r="153" spans="1:38" s="246" customFormat="1" ht="16.5" hidden="1" customHeight="1">
      <c r="A153" s="87" t="s">
        <v>29</v>
      </c>
      <c r="B153" s="87" t="s">
        <v>13</v>
      </c>
      <c r="C153" s="87" t="s">
        <v>46</v>
      </c>
      <c r="D153" s="30" t="s">
        <v>48</v>
      </c>
      <c r="E153" s="9" t="s">
        <v>67</v>
      </c>
      <c r="F153" s="9">
        <v>3000</v>
      </c>
      <c r="G153" s="88" t="s">
        <v>210</v>
      </c>
      <c r="H153" s="212" t="s">
        <v>17</v>
      </c>
      <c r="I153" s="56">
        <v>0</v>
      </c>
      <c r="J153" s="56">
        <v>0</v>
      </c>
      <c r="K153" s="56">
        <v>0</v>
      </c>
      <c r="L153" s="90">
        <v>11664</v>
      </c>
      <c r="M153" s="90">
        <v>0</v>
      </c>
      <c r="N153" s="90">
        <v>3528</v>
      </c>
      <c r="O153" s="56">
        <v>0</v>
      </c>
      <c r="P153" s="56">
        <v>0</v>
      </c>
      <c r="Q153" s="91">
        <v>15192</v>
      </c>
      <c r="R153" s="215" t="s">
        <v>219</v>
      </c>
      <c r="S153" s="202">
        <v>43178</v>
      </c>
      <c r="T153" s="202">
        <v>43181</v>
      </c>
      <c r="U153" s="196" t="s">
        <v>24</v>
      </c>
      <c r="V153" s="202">
        <v>43203</v>
      </c>
      <c r="W153" s="21" t="s">
        <v>51</v>
      </c>
      <c r="X153" s="22">
        <v>0.56000000000000005</v>
      </c>
      <c r="Y153" s="22">
        <v>0.02</v>
      </c>
      <c r="Z153" s="23">
        <v>0.39</v>
      </c>
      <c r="AA153" s="23">
        <v>1.1299999999999999</v>
      </c>
      <c r="AB153" s="23">
        <v>17166.96</v>
      </c>
      <c r="AC153" s="21" t="s">
        <v>25</v>
      </c>
      <c r="AD153" s="21" t="s">
        <v>44</v>
      </c>
      <c r="AE153" s="21" t="s">
        <v>84</v>
      </c>
      <c r="AF153" s="24" t="s">
        <v>27</v>
      </c>
      <c r="AG153" s="21" t="s">
        <v>58</v>
      </c>
      <c r="AH153" s="19" t="s">
        <v>197</v>
      </c>
      <c r="AI153" s="66" t="s">
        <v>211</v>
      </c>
      <c r="AJ153" s="96"/>
      <c r="AK153" s="214"/>
      <c r="AL153" s="245"/>
    </row>
    <row r="154" spans="1:38" s="246" customFormat="1" ht="16.5" hidden="1" customHeight="1">
      <c r="A154" s="87" t="s">
        <v>29</v>
      </c>
      <c r="B154" s="87" t="s">
        <v>13</v>
      </c>
      <c r="C154" s="87" t="s">
        <v>46</v>
      </c>
      <c r="D154" s="30" t="s">
        <v>48</v>
      </c>
      <c r="E154" s="9" t="s">
        <v>67</v>
      </c>
      <c r="F154" s="9">
        <v>3000</v>
      </c>
      <c r="G154" s="88" t="s">
        <v>210</v>
      </c>
      <c r="H154" s="212" t="s">
        <v>17</v>
      </c>
      <c r="I154" s="56">
        <v>0</v>
      </c>
      <c r="J154" s="56">
        <v>0</v>
      </c>
      <c r="K154" s="56">
        <v>0</v>
      </c>
      <c r="L154" s="90">
        <v>0</v>
      </c>
      <c r="M154" s="90">
        <v>5040</v>
      </c>
      <c r="N154" s="90">
        <v>0</v>
      </c>
      <c r="O154" s="56">
        <v>0</v>
      </c>
      <c r="P154" s="56">
        <v>0</v>
      </c>
      <c r="Q154" s="91">
        <v>5040</v>
      </c>
      <c r="R154" s="215" t="s">
        <v>219</v>
      </c>
      <c r="S154" s="202">
        <v>43178</v>
      </c>
      <c r="T154" s="202">
        <v>43181</v>
      </c>
      <c r="U154" s="196" t="s">
        <v>24</v>
      </c>
      <c r="V154" s="202">
        <v>43203</v>
      </c>
      <c r="W154" s="21" t="s">
        <v>51</v>
      </c>
      <c r="X154" s="22">
        <v>0.56000000000000005</v>
      </c>
      <c r="Y154" s="22">
        <v>0.02</v>
      </c>
      <c r="Z154" s="23">
        <v>0.39</v>
      </c>
      <c r="AA154" s="23">
        <v>1.1299999999999999</v>
      </c>
      <c r="AB154" s="23">
        <v>5695.2</v>
      </c>
      <c r="AC154" s="21" t="s">
        <v>25</v>
      </c>
      <c r="AD154" s="21" t="s">
        <v>44</v>
      </c>
      <c r="AE154" s="21" t="s">
        <v>84</v>
      </c>
      <c r="AF154" s="24" t="s">
        <v>27</v>
      </c>
      <c r="AG154" s="21" t="s">
        <v>58</v>
      </c>
      <c r="AH154" s="19" t="s">
        <v>197</v>
      </c>
      <c r="AI154" s="66" t="s">
        <v>211</v>
      </c>
      <c r="AJ154" s="96"/>
      <c r="AK154" s="214"/>
      <c r="AL154" s="245"/>
    </row>
    <row r="155" spans="1:38" s="246" customFormat="1" ht="17.25" hidden="1" customHeight="1">
      <c r="A155" s="87" t="s">
        <v>29</v>
      </c>
      <c r="B155" s="87" t="s">
        <v>13</v>
      </c>
      <c r="C155" s="87" t="s">
        <v>46</v>
      </c>
      <c r="D155" s="30" t="s">
        <v>48</v>
      </c>
      <c r="E155" s="9" t="s">
        <v>67</v>
      </c>
      <c r="F155" s="9">
        <v>3000</v>
      </c>
      <c r="G155" s="88" t="s">
        <v>210</v>
      </c>
      <c r="H155" s="212" t="s">
        <v>15</v>
      </c>
      <c r="I155" s="56">
        <v>0</v>
      </c>
      <c r="J155" s="56">
        <v>0</v>
      </c>
      <c r="K155" s="90">
        <v>5040</v>
      </c>
      <c r="L155" s="90">
        <v>13032</v>
      </c>
      <c r="M155" s="90">
        <v>5040</v>
      </c>
      <c r="N155" s="90">
        <v>3024</v>
      </c>
      <c r="O155" s="56">
        <v>0</v>
      </c>
      <c r="P155" s="56">
        <v>0</v>
      </c>
      <c r="Q155" s="91">
        <v>26136</v>
      </c>
      <c r="R155" s="215" t="s">
        <v>219</v>
      </c>
      <c r="S155" s="202">
        <v>43178</v>
      </c>
      <c r="T155" s="202">
        <v>43181</v>
      </c>
      <c r="U155" s="196" t="s">
        <v>24</v>
      </c>
      <c r="V155" s="202">
        <v>43203</v>
      </c>
      <c r="W155" s="21" t="s">
        <v>51</v>
      </c>
      <c r="X155" s="22">
        <v>0.56000000000000005</v>
      </c>
      <c r="Y155" s="22">
        <v>0.02</v>
      </c>
      <c r="Z155" s="23">
        <v>0.39</v>
      </c>
      <c r="AA155" s="23">
        <v>1.1299999999999999</v>
      </c>
      <c r="AB155" s="23">
        <v>29533.679999999997</v>
      </c>
      <c r="AC155" s="21" t="s">
        <v>25</v>
      </c>
      <c r="AD155" s="21" t="s">
        <v>44</v>
      </c>
      <c r="AE155" s="21" t="s">
        <v>84</v>
      </c>
      <c r="AF155" s="24" t="s">
        <v>27</v>
      </c>
      <c r="AG155" s="21" t="s">
        <v>58</v>
      </c>
      <c r="AH155" s="19" t="s">
        <v>197</v>
      </c>
      <c r="AI155" s="66" t="s">
        <v>211</v>
      </c>
      <c r="AJ155" s="96"/>
      <c r="AK155" s="214"/>
      <c r="AL155" s="245"/>
    </row>
    <row r="156" spans="1:38" s="246" customFormat="1" ht="17.25" hidden="1" customHeight="1">
      <c r="A156" s="87" t="s">
        <v>29</v>
      </c>
      <c r="B156" s="87" t="s">
        <v>13</v>
      </c>
      <c r="C156" s="87" t="s">
        <v>46</v>
      </c>
      <c r="D156" s="89" t="s">
        <v>49</v>
      </c>
      <c r="E156" s="88" t="s">
        <v>68</v>
      </c>
      <c r="F156" s="88">
        <v>4000</v>
      </c>
      <c r="G156" s="88" t="s">
        <v>210</v>
      </c>
      <c r="H156" s="212" t="s">
        <v>17</v>
      </c>
      <c r="I156" s="56">
        <v>0</v>
      </c>
      <c r="J156" s="56">
        <v>0</v>
      </c>
      <c r="K156" s="56">
        <v>0</v>
      </c>
      <c r="L156" s="90">
        <v>4536</v>
      </c>
      <c r="M156" s="56">
        <v>0</v>
      </c>
      <c r="N156" s="56">
        <v>0</v>
      </c>
      <c r="O156" s="56">
        <v>0</v>
      </c>
      <c r="P156" s="56">
        <v>0</v>
      </c>
      <c r="Q156" s="91">
        <v>4536</v>
      </c>
      <c r="R156" s="215" t="s">
        <v>219</v>
      </c>
      <c r="S156" s="202">
        <v>43178</v>
      </c>
      <c r="T156" s="202">
        <v>43181</v>
      </c>
      <c r="U156" s="196" t="s">
        <v>24</v>
      </c>
      <c r="V156" s="202">
        <v>43203</v>
      </c>
      <c r="W156" s="21" t="s">
        <v>51</v>
      </c>
      <c r="X156" s="22">
        <v>0.39</v>
      </c>
      <c r="Y156" s="22">
        <v>0.02</v>
      </c>
      <c r="Z156" s="23">
        <v>0.39</v>
      </c>
      <c r="AA156" s="23">
        <v>0.98</v>
      </c>
      <c r="AB156" s="23">
        <v>4445.28</v>
      </c>
      <c r="AC156" s="21" t="s">
        <v>25</v>
      </c>
      <c r="AD156" s="21" t="s">
        <v>44</v>
      </c>
      <c r="AE156" s="21" t="s">
        <v>84</v>
      </c>
      <c r="AF156" s="24" t="s">
        <v>27</v>
      </c>
      <c r="AG156" s="21" t="s">
        <v>58</v>
      </c>
      <c r="AH156" s="19" t="s">
        <v>197</v>
      </c>
      <c r="AI156" s="66" t="s">
        <v>211</v>
      </c>
      <c r="AJ156" s="96"/>
      <c r="AK156" s="214"/>
      <c r="AL156" s="245"/>
    </row>
    <row r="157" spans="1:38" s="246" customFormat="1" ht="17.25" hidden="1" customHeight="1">
      <c r="A157" s="87" t="s">
        <v>29</v>
      </c>
      <c r="B157" s="87" t="s">
        <v>13</v>
      </c>
      <c r="C157" s="87" t="s">
        <v>46</v>
      </c>
      <c r="D157" s="89" t="s">
        <v>49</v>
      </c>
      <c r="E157" s="88" t="s">
        <v>68</v>
      </c>
      <c r="F157" s="88">
        <v>4000</v>
      </c>
      <c r="G157" s="88" t="s">
        <v>210</v>
      </c>
      <c r="H157" s="212" t="s">
        <v>17</v>
      </c>
      <c r="I157" s="56">
        <v>0</v>
      </c>
      <c r="J157" s="56">
        <v>0</v>
      </c>
      <c r="K157" s="56">
        <v>0</v>
      </c>
      <c r="L157" s="90">
        <v>1512</v>
      </c>
      <c r="M157" s="56">
        <v>0</v>
      </c>
      <c r="N157" s="56">
        <v>0</v>
      </c>
      <c r="O157" s="56">
        <v>0</v>
      </c>
      <c r="P157" s="56">
        <v>0</v>
      </c>
      <c r="Q157" s="91">
        <v>1512</v>
      </c>
      <c r="R157" s="215" t="s">
        <v>232</v>
      </c>
      <c r="S157" s="202">
        <v>43178</v>
      </c>
      <c r="T157" s="202">
        <v>43181</v>
      </c>
      <c r="U157" s="196" t="s">
        <v>24</v>
      </c>
      <c r="V157" s="202">
        <v>43203</v>
      </c>
      <c r="W157" s="21" t="s">
        <v>51</v>
      </c>
      <c r="X157" s="22">
        <v>0.39</v>
      </c>
      <c r="Y157" s="22">
        <v>0.02</v>
      </c>
      <c r="Z157" s="23">
        <v>0.39</v>
      </c>
      <c r="AA157" s="23">
        <v>0.98</v>
      </c>
      <c r="AB157" s="23">
        <v>1481.76</v>
      </c>
      <c r="AC157" s="21" t="s">
        <v>25</v>
      </c>
      <c r="AD157" s="21" t="s">
        <v>44</v>
      </c>
      <c r="AE157" s="21" t="s">
        <v>84</v>
      </c>
      <c r="AF157" s="24" t="s">
        <v>27</v>
      </c>
      <c r="AG157" s="21" t="s">
        <v>58</v>
      </c>
      <c r="AH157" s="19" t="s">
        <v>197</v>
      </c>
      <c r="AI157" s="66" t="s">
        <v>211</v>
      </c>
      <c r="AJ157" s="96"/>
      <c r="AK157" s="214"/>
      <c r="AL157" s="245"/>
    </row>
    <row r="158" spans="1:38" s="246" customFormat="1" ht="17.25" hidden="1" customHeight="1">
      <c r="A158" s="87" t="s">
        <v>29</v>
      </c>
      <c r="B158" s="87" t="s">
        <v>13</v>
      </c>
      <c r="C158" s="87" t="s">
        <v>46</v>
      </c>
      <c r="D158" s="89" t="s">
        <v>49</v>
      </c>
      <c r="E158" s="88" t="s">
        <v>68</v>
      </c>
      <c r="F158" s="88">
        <v>4000</v>
      </c>
      <c r="G158" s="88" t="s">
        <v>210</v>
      </c>
      <c r="H158" s="212" t="s">
        <v>15</v>
      </c>
      <c r="I158" s="56">
        <v>0</v>
      </c>
      <c r="J158" s="56">
        <v>0</v>
      </c>
      <c r="K158" s="90">
        <v>5976</v>
      </c>
      <c r="L158" s="90">
        <v>8064</v>
      </c>
      <c r="M158" s="56">
        <v>0</v>
      </c>
      <c r="N158" s="56">
        <v>0</v>
      </c>
      <c r="O158" s="56">
        <v>0</v>
      </c>
      <c r="P158" s="56">
        <v>0</v>
      </c>
      <c r="Q158" s="91">
        <v>14040</v>
      </c>
      <c r="R158" s="215" t="s">
        <v>219</v>
      </c>
      <c r="S158" s="202">
        <v>43178</v>
      </c>
      <c r="T158" s="202">
        <v>43181</v>
      </c>
      <c r="U158" s="196" t="s">
        <v>24</v>
      </c>
      <c r="V158" s="202">
        <v>43203</v>
      </c>
      <c r="W158" s="21" t="s">
        <v>51</v>
      </c>
      <c r="X158" s="22">
        <v>0.39</v>
      </c>
      <c r="Y158" s="22">
        <v>0.02</v>
      </c>
      <c r="Z158" s="23">
        <v>0.39</v>
      </c>
      <c r="AA158" s="23">
        <v>0.98</v>
      </c>
      <c r="AB158" s="23">
        <v>13759.199999999999</v>
      </c>
      <c r="AC158" s="21" t="s">
        <v>25</v>
      </c>
      <c r="AD158" s="21" t="s">
        <v>44</v>
      </c>
      <c r="AE158" s="21" t="s">
        <v>84</v>
      </c>
      <c r="AF158" s="24" t="s">
        <v>27</v>
      </c>
      <c r="AG158" s="21" t="s">
        <v>58</v>
      </c>
      <c r="AH158" s="19" t="s">
        <v>197</v>
      </c>
      <c r="AI158" s="66" t="s">
        <v>211</v>
      </c>
      <c r="AJ158" s="96"/>
      <c r="AK158" s="214"/>
      <c r="AL158" s="245"/>
    </row>
    <row r="159" spans="1:38" s="246" customFormat="1" ht="15.75" hidden="1" customHeight="1">
      <c r="A159" s="87" t="s">
        <v>29</v>
      </c>
      <c r="B159" s="87" t="s">
        <v>13</v>
      </c>
      <c r="C159" s="87" t="s">
        <v>46</v>
      </c>
      <c r="D159" s="30" t="s">
        <v>48</v>
      </c>
      <c r="E159" s="9" t="s">
        <v>67</v>
      </c>
      <c r="F159" s="9">
        <v>3000</v>
      </c>
      <c r="G159" s="88" t="s">
        <v>220</v>
      </c>
      <c r="H159" s="212" t="s">
        <v>17</v>
      </c>
      <c r="I159" s="56">
        <v>0</v>
      </c>
      <c r="J159" s="56">
        <v>0</v>
      </c>
      <c r="K159" s="56">
        <v>0</v>
      </c>
      <c r="L159" s="90">
        <v>0</v>
      </c>
      <c r="M159" s="90">
        <v>9000</v>
      </c>
      <c r="N159" s="90">
        <v>3024</v>
      </c>
      <c r="O159" s="56">
        <v>0</v>
      </c>
      <c r="P159" s="56">
        <v>0</v>
      </c>
      <c r="Q159" s="91">
        <v>12024</v>
      </c>
      <c r="R159" s="215" t="s">
        <v>232</v>
      </c>
      <c r="S159" s="202">
        <v>43178</v>
      </c>
      <c r="T159" s="202">
        <v>43181</v>
      </c>
      <c r="U159" s="196" t="s">
        <v>24</v>
      </c>
      <c r="V159" s="202">
        <v>43203</v>
      </c>
      <c r="W159" s="21" t="s">
        <v>51</v>
      </c>
      <c r="X159" s="22">
        <v>0.61</v>
      </c>
      <c r="Y159" s="22">
        <v>0.02</v>
      </c>
      <c r="Z159" s="23">
        <v>0.39</v>
      </c>
      <c r="AA159" s="23">
        <v>1.1299999999999999</v>
      </c>
      <c r="AB159" s="23">
        <v>13587.119999999999</v>
      </c>
      <c r="AC159" s="21" t="s">
        <v>25</v>
      </c>
      <c r="AD159" s="21" t="s">
        <v>44</v>
      </c>
      <c r="AE159" s="21" t="s">
        <v>84</v>
      </c>
      <c r="AF159" s="24" t="s">
        <v>27</v>
      </c>
      <c r="AG159" s="21" t="s">
        <v>58</v>
      </c>
      <c r="AH159" s="19" t="s">
        <v>197</v>
      </c>
      <c r="AI159" s="66" t="s">
        <v>221</v>
      </c>
      <c r="AJ159" s="96"/>
      <c r="AK159" s="214"/>
      <c r="AL159" s="245"/>
    </row>
    <row r="160" spans="1:38" s="246" customFormat="1" ht="16.5" hidden="1" customHeight="1">
      <c r="A160" s="87" t="s">
        <v>29</v>
      </c>
      <c r="B160" s="87" t="s">
        <v>13</v>
      </c>
      <c r="C160" s="87" t="s">
        <v>46</v>
      </c>
      <c r="D160" s="30" t="s">
        <v>48</v>
      </c>
      <c r="E160" s="9" t="s">
        <v>67</v>
      </c>
      <c r="F160" s="9">
        <v>3000</v>
      </c>
      <c r="G160" s="88" t="s">
        <v>220</v>
      </c>
      <c r="H160" s="212" t="s">
        <v>38</v>
      </c>
      <c r="I160" s="56">
        <v>0</v>
      </c>
      <c r="J160" s="56">
        <v>0</v>
      </c>
      <c r="K160" s="56">
        <v>0</v>
      </c>
      <c r="L160" s="90">
        <v>0</v>
      </c>
      <c r="M160" s="90">
        <v>0</v>
      </c>
      <c r="N160" s="90">
        <v>2520</v>
      </c>
      <c r="O160" s="56">
        <v>0</v>
      </c>
      <c r="P160" s="56">
        <v>0</v>
      </c>
      <c r="Q160" s="91">
        <v>2520</v>
      </c>
      <c r="R160" s="215" t="s">
        <v>218</v>
      </c>
      <c r="S160" s="202">
        <v>43178</v>
      </c>
      <c r="T160" s="202">
        <v>43181</v>
      </c>
      <c r="U160" s="196" t="s">
        <v>24</v>
      </c>
      <c r="V160" s="202">
        <v>43203</v>
      </c>
      <c r="W160" s="21" t="s">
        <v>51</v>
      </c>
      <c r="X160" s="22">
        <v>0.61</v>
      </c>
      <c r="Y160" s="22">
        <v>0.02</v>
      </c>
      <c r="Z160" s="23">
        <v>0.39</v>
      </c>
      <c r="AA160" s="23">
        <v>1.18</v>
      </c>
      <c r="AB160" s="23">
        <v>2973.6</v>
      </c>
      <c r="AC160" s="21" t="s">
        <v>25</v>
      </c>
      <c r="AD160" s="21" t="s">
        <v>44</v>
      </c>
      <c r="AE160" s="21" t="s">
        <v>84</v>
      </c>
      <c r="AF160" s="24" t="s">
        <v>27</v>
      </c>
      <c r="AG160" s="21" t="s">
        <v>58</v>
      </c>
      <c r="AH160" s="19" t="s">
        <v>197</v>
      </c>
      <c r="AI160" s="66" t="s">
        <v>221</v>
      </c>
      <c r="AJ160" s="96"/>
      <c r="AK160" s="214"/>
      <c r="AL160" s="245"/>
    </row>
    <row r="161" spans="1:38" s="246" customFormat="1" ht="16.5" hidden="1" customHeight="1">
      <c r="A161" s="87" t="s">
        <v>29</v>
      </c>
      <c r="B161" s="87" t="s">
        <v>13</v>
      </c>
      <c r="C161" s="87" t="s">
        <v>46</v>
      </c>
      <c r="D161" s="30" t="s">
        <v>48</v>
      </c>
      <c r="E161" s="9" t="s">
        <v>67</v>
      </c>
      <c r="F161" s="9">
        <v>3000</v>
      </c>
      <c r="G161" s="88" t="s">
        <v>220</v>
      </c>
      <c r="H161" s="212" t="s">
        <v>38</v>
      </c>
      <c r="I161" s="56">
        <v>0</v>
      </c>
      <c r="J161" s="56">
        <v>0</v>
      </c>
      <c r="K161" s="56">
        <v>0</v>
      </c>
      <c r="L161" s="90">
        <v>1152</v>
      </c>
      <c r="M161" s="90">
        <v>3960</v>
      </c>
      <c r="N161" s="90">
        <v>0</v>
      </c>
      <c r="O161" s="56">
        <v>0</v>
      </c>
      <c r="P161" s="56">
        <v>0</v>
      </c>
      <c r="Q161" s="91">
        <v>5112</v>
      </c>
      <c r="R161" s="215" t="s">
        <v>232</v>
      </c>
      <c r="S161" s="202">
        <v>43178</v>
      </c>
      <c r="T161" s="202">
        <v>43181</v>
      </c>
      <c r="U161" s="196" t="s">
        <v>24</v>
      </c>
      <c r="V161" s="202">
        <v>43203</v>
      </c>
      <c r="W161" s="21" t="s">
        <v>51</v>
      </c>
      <c r="X161" s="22">
        <v>0.61</v>
      </c>
      <c r="Y161" s="22">
        <v>0.02</v>
      </c>
      <c r="Z161" s="23">
        <v>0.39</v>
      </c>
      <c r="AA161" s="23">
        <v>1.18</v>
      </c>
      <c r="AB161" s="23">
        <v>6032.16</v>
      </c>
      <c r="AC161" s="21" t="s">
        <v>25</v>
      </c>
      <c r="AD161" s="21" t="s">
        <v>44</v>
      </c>
      <c r="AE161" s="21" t="s">
        <v>84</v>
      </c>
      <c r="AF161" s="24" t="s">
        <v>27</v>
      </c>
      <c r="AG161" s="21" t="s">
        <v>58</v>
      </c>
      <c r="AH161" s="19" t="s">
        <v>197</v>
      </c>
      <c r="AI161" s="66" t="s">
        <v>221</v>
      </c>
      <c r="AJ161" s="96"/>
      <c r="AK161" s="214"/>
      <c r="AL161" s="245"/>
    </row>
    <row r="162" spans="1:38" s="246" customFormat="1" ht="16.5" hidden="1" customHeight="1">
      <c r="A162" s="87" t="s">
        <v>29</v>
      </c>
      <c r="B162" s="87" t="s">
        <v>13</v>
      </c>
      <c r="C162" s="87" t="s">
        <v>46</v>
      </c>
      <c r="D162" s="30" t="s">
        <v>48</v>
      </c>
      <c r="E162" s="9" t="s">
        <v>67</v>
      </c>
      <c r="F162" s="9">
        <v>3000</v>
      </c>
      <c r="G162" s="88" t="s">
        <v>220</v>
      </c>
      <c r="H162" s="212" t="s">
        <v>15</v>
      </c>
      <c r="I162" s="56">
        <v>0</v>
      </c>
      <c r="J162" s="56">
        <v>0</v>
      </c>
      <c r="K162" s="56">
        <v>576</v>
      </c>
      <c r="L162" s="90">
        <v>8352</v>
      </c>
      <c r="M162" s="90">
        <v>4608</v>
      </c>
      <c r="N162" s="90">
        <v>2232</v>
      </c>
      <c r="O162" s="56">
        <v>0</v>
      </c>
      <c r="P162" s="56">
        <v>0</v>
      </c>
      <c r="Q162" s="91">
        <v>15768</v>
      </c>
      <c r="R162" s="215" t="s">
        <v>232</v>
      </c>
      <c r="S162" s="202">
        <v>43178</v>
      </c>
      <c r="T162" s="202">
        <v>43181</v>
      </c>
      <c r="U162" s="196" t="s">
        <v>24</v>
      </c>
      <c r="V162" s="202">
        <v>43203</v>
      </c>
      <c r="W162" s="21" t="s">
        <v>51</v>
      </c>
      <c r="X162" s="22">
        <v>0.61</v>
      </c>
      <c r="Y162" s="22">
        <v>0.02</v>
      </c>
      <c r="Z162" s="23">
        <v>0.39</v>
      </c>
      <c r="AA162" s="23">
        <v>1.1299999999999999</v>
      </c>
      <c r="AB162" s="23">
        <v>17817.839999999997</v>
      </c>
      <c r="AC162" s="21" t="s">
        <v>25</v>
      </c>
      <c r="AD162" s="21" t="s">
        <v>44</v>
      </c>
      <c r="AE162" s="21" t="s">
        <v>84</v>
      </c>
      <c r="AF162" s="24" t="s">
        <v>27</v>
      </c>
      <c r="AG162" s="21" t="s">
        <v>58</v>
      </c>
      <c r="AH162" s="19" t="s">
        <v>197</v>
      </c>
      <c r="AI162" s="66" t="s">
        <v>221</v>
      </c>
      <c r="AJ162" s="96"/>
      <c r="AK162" s="214"/>
      <c r="AL162" s="245"/>
    </row>
    <row r="163" spans="1:38" s="246" customFormat="1" ht="16.5" hidden="1" customHeight="1">
      <c r="A163" s="87" t="s">
        <v>29</v>
      </c>
      <c r="B163" s="87" t="s">
        <v>13</v>
      </c>
      <c r="C163" s="87" t="s">
        <v>46</v>
      </c>
      <c r="D163" s="30" t="s">
        <v>48</v>
      </c>
      <c r="E163" s="9" t="s">
        <v>67</v>
      </c>
      <c r="F163" s="9">
        <v>3000</v>
      </c>
      <c r="G163" s="88" t="s">
        <v>220</v>
      </c>
      <c r="H163" s="212" t="s">
        <v>40</v>
      </c>
      <c r="I163" s="56">
        <v>0</v>
      </c>
      <c r="J163" s="56">
        <v>0</v>
      </c>
      <c r="K163" s="56">
        <v>0</v>
      </c>
      <c r="L163" s="90">
        <v>1512</v>
      </c>
      <c r="M163" s="90">
        <v>3888</v>
      </c>
      <c r="N163" s="90">
        <v>0</v>
      </c>
      <c r="O163" s="56">
        <v>0</v>
      </c>
      <c r="P163" s="56">
        <v>0</v>
      </c>
      <c r="Q163" s="91">
        <v>5400</v>
      </c>
      <c r="R163" s="215" t="s">
        <v>218</v>
      </c>
      <c r="S163" s="202">
        <v>43178</v>
      </c>
      <c r="T163" s="202">
        <v>43181</v>
      </c>
      <c r="U163" s="196" t="s">
        <v>24</v>
      </c>
      <c r="V163" s="202">
        <v>43203</v>
      </c>
      <c r="W163" s="21" t="s">
        <v>51</v>
      </c>
      <c r="X163" s="22">
        <v>0.61</v>
      </c>
      <c r="Y163" s="22">
        <v>0.02</v>
      </c>
      <c r="Z163" s="23">
        <v>0.39</v>
      </c>
      <c r="AA163" s="23">
        <v>1.1299999999999999</v>
      </c>
      <c r="AB163" s="23">
        <v>6101.9999999999991</v>
      </c>
      <c r="AC163" s="21" t="s">
        <v>25</v>
      </c>
      <c r="AD163" s="21" t="s">
        <v>44</v>
      </c>
      <c r="AE163" s="21" t="s">
        <v>84</v>
      </c>
      <c r="AF163" s="24" t="s">
        <v>27</v>
      </c>
      <c r="AG163" s="21" t="s">
        <v>58</v>
      </c>
      <c r="AH163" s="19" t="s">
        <v>197</v>
      </c>
      <c r="AI163" s="66" t="s">
        <v>221</v>
      </c>
      <c r="AJ163" s="96"/>
      <c r="AK163" s="214"/>
      <c r="AL163" s="245"/>
    </row>
    <row r="164" spans="1:38" s="246" customFormat="1" ht="16.5" hidden="1" customHeight="1">
      <c r="A164" s="87" t="s">
        <v>29</v>
      </c>
      <c r="B164" s="87" t="s">
        <v>13</v>
      </c>
      <c r="C164" s="87" t="s">
        <v>46</v>
      </c>
      <c r="D164" s="30" t="s">
        <v>48</v>
      </c>
      <c r="E164" s="9" t="s">
        <v>67</v>
      </c>
      <c r="F164" s="9">
        <v>3000</v>
      </c>
      <c r="G164" s="88" t="s">
        <v>220</v>
      </c>
      <c r="H164" s="212" t="s">
        <v>41</v>
      </c>
      <c r="I164" s="56">
        <v>0</v>
      </c>
      <c r="J164" s="56">
        <v>0</v>
      </c>
      <c r="K164" s="56">
        <v>0</v>
      </c>
      <c r="L164" s="90">
        <v>0</v>
      </c>
      <c r="M164" s="90">
        <v>0</v>
      </c>
      <c r="N164" s="90">
        <v>144</v>
      </c>
      <c r="O164" s="56">
        <v>0</v>
      </c>
      <c r="P164" s="56">
        <v>0</v>
      </c>
      <c r="Q164" s="91">
        <v>144</v>
      </c>
      <c r="R164" s="215" t="s">
        <v>232</v>
      </c>
      <c r="S164" s="202">
        <v>43178</v>
      </c>
      <c r="T164" s="202">
        <v>43181</v>
      </c>
      <c r="U164" s="196" t="s">
        <v>24</v>
      </c>
      <c r="V164" s="202">
        <v>43203</v>
      </c>
      <c r="W164" s="21" t="s">
        <v>51</v>
      </c>
      <c r="X164" s="22">
        <v>0.65100000000000002</v>
      </c>
      <c r="Y164" s="22">
        <v>0.02</v>
      </c>
      <c r="Z164" s="23">
        <v>0.39</v>
      </c>
      <c r="AA164" s="23">
        <v>1.1299999999999999</v>
      </c>
      <c r="AB164" s="23">
        <v>162.71999999999997</v>
      </c>
      <c r="AC164" s="21" t="s">
        <v>25</v>
      </c>
      <c r="AD164" s="21" t="s">
        <v>44</v>
      </c>
      <c r="AE164" s="21" t="s">
        <v>84</v>
      </c>
      <c r="AF164" s="24" t="s">
        <v>27</v>
      </c>
      <c r="AG164" s="21" t="s">
        <v>58</v>
      </c>
      <c r="AH164" s="19" t="s">
        <v>197</v>
      </c>
      <c r="AI164" s="66" t="s">
        <v>221</v>
      </c>
      <c r="AJ164" s="96"/>
      <c r="AK164" s="214"/>
      <c r="AL164" s="245"/>
    </row>
    <row r="165" spans="1:38" s="246" customFormat="1" ht="16.5" hidden="1" customHeight="1">
      <c r="A165" s="87" t="s">
        <v>29</v>
      </c>
      <c r="B165" s="87" t="s">
        <v>13</v>
      </c>
      <c r="C165" s="87" t="s">
        <v>46</v>
      </c>
      <c r="D165" s="89" t="s">
        <v>49</v>
      </c>
      <c r="E165" s="88" t="s">
        <v>68</v>
      </c>
      <c r="F165" s="88">
        <v>4000</v>
      </c>
      <c r="G165" s="247" t="s">
        <v>226</v>
      </c>
      <c r="H165" s="212" t="s">
        <v>40</v>
      </c>
      <c r="I165" s="56">
        <v>0</v>
      </c>
      <c r="J165" s="56">
        <v>0</v>
      </c>
      <c r="K165" s="90">
        <v>2016</v>
      </c>
      <c r="L165" s="90">
        <v>0</v>
      </c>
      <c r="M165" s="90">
        <v>0</v>
      </c>
      <c r="N165" s="56">
        <v>0</v>
      </c>
      <c r="O165" s="56">
        <v>0</v>
      </c>
      <c r="P165" s="56">
        <v>0</v>
      </c>
      <c r="Q165" s="91">
        <v>2016</v>
      </c>
      <c r="R165" s="215"/>
      <c r="S165" s="202">
        <v>43178</v>
      </c>
      <c r="T165" s="202">
        <v>43181</v>
      </c>
      <c r="U165" s="196" t="s">
        <v>24</v>
      </c>
      <c r="V165" s="202">
        <v>43203</v>
      </c>
      <c r="W165" s="21" t="s">
        <v>51</v>
      </c>
      <c r="X165" s="22">
        <v>0.39</v>
      </c>
      <c r="Y165" s="22">
        <v>0.02</v>
      </c>
      <c r="Z165" s="23">
        <v>0.39</v>
      </c>
      <c r="AA165" s="253">
        <v>1</v>
      </c>
      <c r="AB165" s="23">
        <v>2016</v>
      </c>
      <c r="AC165" s="21" t="s">
        <v>25</v>
      </c>
      <c r="AD165" s="21" t="s">
        <v>44</v>
      </c>
      <c r="AE165" s="21" t="s">
        <v>84</v>
      </c>
      <c r="AF165" s="24" t="s">
        <v>27</v>
      </c>
      <c r="AG165" s="215" t="s">
        <v>222</v>
      </c>
      <c r="AH165" s="19" t="s">
        <v>197</v>
      </c>
      <c r="AI165" s="66" t="s">
        <v>214</v>
      </c>
      <c r="AJ165" s="96"/>
      <c r="AK165" s="214"/>
      <c r="AL165" s="245"/>
    </row>
    <row r="166" spans="1:38" ht="17.25" customHeight="1">
      <c r="A166" s="19" t="s">
        <v>29</v>
      </c>
      <c r="B166" s="19" t="s">
        <v>13</v>
      </c>
      <c r="C166" s="19" t="s">
        <v>46</v>
      </c>
      <c r="D166" s="67" t="s">
        <v>81</v>
      </c>
      <c r="E166" s="9" t="s">
        <v>67</v>
      </c>
      <c r="F166" s="9" t="s">
        <v>50</v>
      </c>
      <c r="G166" s="9" t="s">
        <v>90</v>
      </c>
      <c r="H166" s="169" t="s">
        <v>38</v>
      </c>
      <c r="I166" s="56">
        <v>0</v>
      </c>
      <c r="J166" s="56">
        <v>0</v>
      </c>
      <c r="K166" s="56">
        <v>0</v>
      </c>
      <c r="L166" s="56">
        <v>0</v>
      </c>
      <c r="M166" s="56">
        <v>2808</v>
      </c>
      <c r="N166" s="56">
        <v>0</v>
      </c>
      <c r="O166" s="56">
        <v>0</v>
      </c>
      <c r="P166" s="56">
        <v>0</v>
      </c>
      <c r="Q166" s="20">
        <v>2808</v>
      </c>
      <c r="R166" s="10" t="s">
        <v>217</v>
      </c>
      <c r="S166" s="202">
        <v>43213</v>
      </c>
      <c r="T166" s="202">
        <v>43216</v>
      </c>
      <c r="U166" s="196" t="s">
        <v>24</v>
      </c>
      <c r="V166" s="202">
        <v>43238</v>
      </c>
      <c r="W166" s="21" t="s">
        <v>51</v>
      </c>
      <c r="X166" s="22">
        <v>0.8</v>
      </c>
      <c r="Y166" s="22">
        <v>2.5000000000000001E-2</v>
      </c>
      <c r="Z166" s="23">
        <v>0.39</v>
      </c>
      <c r="AA166" s="23">
        <v>1.52</v>
      </c>
      <c r="AB166" s="23">
        <v>4268.16</v>
      </c>
      <c r="AC166" s="21" t="s">
        <v>25</v>
      </c>
      <c r="AD166" s="21" t="s">
        <v>44</v>
      </c>
      <c r="AE166" s="21" t="s">
        <v>84</v>
      </c>
      <c r="AF166" s="24" t="s">
        <v>27</v>
      </c>
      <c r="AG166" s="21" t="s">
        <v>58</v>
      </c>
      <c r="AH166" s="19" t="s">
        <v>56</v>
      </c>
      <c r="AI166" s="25" t="s">
        <v>74</v>
      </c>
      <c r="AJ166" s="25" t="s">
        <v>91</v>
      </c>
      <c r="AK166" s="7"/>
      <c r="AL166" s="8"/>
    </row>
    <row r="167" spans="1:38" ht="17.25" customHeight="1">
      <c r="A167" s="19" t="s">
        <v>29</v>
      </c>
      <c r="B167" s="19" t="s">
        <v>13</v>
      </c>
      <c r="C167" s="19" t="s">
        <v>46</v>
      </c>
      <c r="D167" s="67" t="s">
        <v>81</v>
      </c>
      <c r="E167" s="9" t="s">
        <v>67</v>
      </c>
      <c r="F167" s="9" t="s">
        <v>50</v>
      </c>
      <c r="G167" s="9" t="s">
        <v>94</v>
      </c>
      <c r="H167" s="169" t="s">
        <v>38</v>
      </c>
      <c r="I167" s="56">
        <v>0</v>
      </c>
      <c r="J167" s="56">
        <v>0</v>
      </c>
      <c r="K167" s="56">
        <v>0</v>
      </c>
      <c r="L167" s="56">
        <v>0</v>
      </c>
      <c r="M167" s="56">
        <v>2808</v>
      </c>
      <c r="N167" s="56">
        <v>0</v>
      </c>
      <c r="O167" s="56">
        <v>0</v>
      </c>
      <c r="P167" s="56">
        <v>0</v>
      </c>
      <c r="Q167" s="20">
        <v>2808</v>
      </c>
      <c r="R167" s="10" t="s">
        <v>217</v>
      </c>
      <c r="S167" s="202">
        <v>43213</v>
      </c>
      <c r="T167" s="202">
        <v>43216</v>
      </c>
      <c r="U167" s="196" t="s">
        <v>24</v>
      </c>
      <c r="V167" s="202">
        <v>43238</v>
      </c>
      <c r="W167" s="21" t="s">
        <v>51</v>
      </c>
      <c r="X167" s="22">
        <v>0.8</v>
      </c>
      <c r="Y167" s="22">
        <v>2.5000000000000001E-2</v>
      </c>
      <c r="Z167" s="23">
        <v>0.39</v>
      </c>
      <c r="AA167" s="23">
        <v>1.52</v>
      </c>
      <c r="AB167" s="23">
        <v>4268.16</v>
      </c>
      <c r="AC167" s="21" t="s">
        <v>25</v>
      </c>
      <c r="AD167" s="21" t="s">
        <v>44</v>
      </c>
      <c r="AE167" s="21" t="s">
        <v>84</v>
      </c>
      <c r="AF167" s="24" t="s">
        <v>27</v>
      </c>
      <c r="AG167" s="21" t="s">
        <v>58</v>
      </c>
      <c r="AH167" s="19" t="s">
        <v>56</v>
      </c>
      <c r="AI167" s="25" t="s">
        <v>74</v>
      </c>
      <c r="AJ167" s="25"/>
      <c r="AK167" s="7"/>
      <c r="AL167" s="8"/>
    </row>
    <row r="168" spans="1:38" ht="17.25" customHeight="1">
      <c r="A168" s="19" t="s">
        <v>29</v>
      </c>
      <c r="B168" s="19" t="s">
        <v>13</v>
      </c>
      <c r="C168" s="19" t="s">
        <v>46</v>
      </c>
      <c r="D168" s="67" t="s">
        <v>81</v>
      </c>
      <c r="E168" s="9" t="s">
        <v>67</v>
      </c>
      <c r="F168" s="9" t="s">
        <v>50</v>
      </c>
      <c r="G168" s="88" t="s">
        <v>220</v>
      </c>
      <c r="H168" s="212" t="s">
        <v>17</v>
      </c>
      <c r="I168" s="56">
        <v>0</v>
      </c>
      <c r="J168" s="56">
        <v>0</v>
      </c>
      <c r="K168" s="56">
        <v>0</v>
      </c>
      <c r="L168" s="56">
        <v>0</v>
      </c>
      <c r="M168" s="90">
        <v>0</v>
      </c>
      <c r="N168" s="90">
        <v>0</v>
      </c>
      <c r="O168" s="56">
        <v>0</v>
      </c>
      <c r="P168" s="56">
        <v>720</v>
      </c>
      <c r="Q168" s="91">
        <v>720</v>
      </c>
      <c r="R168" s="215"/>
      <c r="S168" s="202">
        <v>43213</v>
      </c>
      <c r="T168" s="202">
        <v>43216</v>
      </c>
      <c r="U168" s="196" t="s">
        <v>24</v>
      </c>
      <c r="V168" s="202">
        <v>43238</v>
      </c>
      <c r="W168" s="21" t="s">
        <v>51</v>
      </c>
      <c r="X168" s="22">
        <v>0.8</v>
      </c>
      <c r="Y168" s="22">
        <v>2.5000000000000001E-2</v>
      </c>
      <c r="Z168" s="23">
        <v>0.39</v>
      </c>
      <c r="AA168" s="259">
        <v>1.54</v>
      </c>
      <c r="AB168" s="23">
        <v>1108.8</v>
      </c>
      <c r="AC168" s="21" t="s">
        <v>25</v>
      </c>
      <c r="AD168" s="21" t="s">
        <v>44</v>
      </c>
      <c r="AE168" s="21" t="s">
        <v>84</v>
      </c>
      <c r="AF168" s="24" t="s">
        <v>27</v>
      </c>
      <c r="AG168" s="21" t="s">
        <v>58</v>
      </c>
      <c r="AH168" s="19" t="s">
        <v>56</v>
      </c>
      <c r="AI168" s="25" t="s">
        <v>74</v>
      </c>
      <c r="AJ168" s="96"/>
      <c r="AK168" s="191"/>
      <c r="AL168" s="8"/>
    </row>
    <row r="169" spans="1:38" ht="16.5" customHeight="1">
      <c r="A169" s="87" t="s">
        <v>29</v>
      </c>
      <c r="B169" s="87" t="s">
        <v>13</v>
      </c>
      <c r="C169" s="87" t="s">
        <v>46</v>
      </c>
      <c r="D169" s="30" t="s">
        <v>48</v>
      </c>
      <c r="E169" s="9" t="s">
        <v>67</v>
      </c>
      <c r="F169" s="9">
        <v>3000</v>
      </c>
      <c r="G169" s="88" t="s">
        <v>220</v>
      </c>
      <c r="H169" s="212" t="s">
        <v>17</v>
      </c>
      <c r="I169" s="56">
        <v>0</v>
      </c>
      <c r="J169" s="56">
        <v>0</v>
      </c>
      <c r="K169" s="56">
        <v>3024</v>
      </c>
      <c r="L169" s="90">
        <v>10008</v>
      </c>
      <c r="M169" s="90">
        <v>6048</v>
      </c>
      <c r="N169" s="90">
        <v>2232</v>
      </c>
      <c r="O169" s="56">
        <v>0</v>
      </c>
      <c r="P169" s="56">
        <v>0</v>
      </c>
      <c r="Q169" s="91">
        <v>21312</v>
      </c>
      <c r="R169" s="215"/>
      <c r="S169" s="202">
        <v>43213</v>
      </c>
      <c r="T169" s="202">
        <v>43216</v>
      </c>
      <c r="U169" s="196" t="s">
        <v>24</v>
      </c>
      <c r="V169" s="202">
        <v>43238</v>
      </c>
      <c r="W169" s="21" t="s">
        <v>51</v>
      </c>
      <c r="X169" s="22">
        <v>0.61</v>
      </c>
      <c r="Y169" s="22">
        <v>0.02</v>
      </c>
      <c r="Z169" s="23">
        <v>0.39</v>
      </c>
      <c r="AA169" s="259">
        <v>1.1299999999999999</v>
      </c>
      <c r="AB169" s="23">
        <v>24082.559999999998</v>
      </c>
      <c r="AC169" s="21" t="s">
        <v>25</v>
      </c>
      <c r="AD169" s="21" t="s">
        <v>44</v>
      </c>
      <c r="AE169" s="21" t="s">
        <v>84</v>
      </c>
      <c r="AF169" s="24" t="s">
        <v>27</v>
      </c>
      <c r="AG169" s="21" t="s">
        <v>58</v>
      </c>
      <c r="AH169" s="19" t="s">
        <v>197</v>
      </c>
      <c r="AI169" s="66" t="s">
        <v>214</v>
      </c>
      <c r="AJ169" s="96"/>
      <c r="AK169" s="191"/>
      <c r="AL169" s="8"/>
    </row>
    <row r="170" spans="1:38" ht="16.5" customHeight="1">
      <c r="A170" s="87" t="s">
        <v>29</v>
      </c>
      <c r="B170" s="87" t="s">
        <v>13</v>
      </c>
      <c r="C170" s="87" t="s">
        <v>46</v>
      </c>
      <c r="D170" s="30" t="s">
        <v>48</v>
      </c>
      <c r="E170" s="9" t="s">
        <v>67</v>
      </c>
      <c r="F170" s="9">
        <v>3000</v>
      </c>
      <c r="G170" s="88" t="s">
        <v>220</v>
      </c>
      <c r="H170" s="212" t="s">
        <v>38</v>
      </c>
      <c r="I170" s="56">
        <v>0</v>
      </c>
      <c r="J170" s="56">
        <v>0</v>
      </c>
      <c r="K170" s="56">
        <v>0</v>
      </c>
      <c r="L170" s="90">
        <v>10944</v>
      </c>
      <c r="M170" s="90">
        <v>11016</v>
      </c>
      <c r="N170" s="90">
        <v>1512</v>
      </c>
      <c r="O170" s="56">
        <v>0</v>
      </c>
      <c r="P170" s="56">
        <v>0</v>
      </c>
      <c r="Q170" s="91">
        <v>23472</v>
      </c>
      <c r="R170" s="215"/>
      <c r="S170" s="202">
        <v>43213</v>
      </c>
      <c r="T170" s="202">
        <v>43216</v>
      </c>
      <c r="U170" s="196" t="s">
        <v>24</v>
      </c>
      <c r="V170" s="202">
        <v>43238</v>
      </c>
      <c r="W170" s="21" t="s">
        <v>51</v>
      </c>
      <c r="X170" s="22">
        <v>0.61</v>
      </c>
      <c r="Y170" s="22">
        <v>0.02</v>
      </c>
      <c r="Z170" s="23">
        <v>0.39</v>
      </c>
      <c r="AA170" s="260">
        <v>1.18</v>
      </c>
      <c r="AB170" s="23">
        <v>27696.959999999999</v>
      </c>
      <c r="AC170" s="21" t="s">
        <v>25</v>
      </c>
      <c r="AD170" s="21" t="s">
        <v>44</v>
      </c>
      <c r="AE170" s="21" t="s">
        <v>84</v>
      </c>
      <c r="AF170" s="24" t="s">
        <v>27</v>
      </c>
      <c r="AG170" s="21" t="s">
        <v>58</v>
      </c>
      <c r="AH170" s="19" t="s">
        <v>197</v>
      </c>
      <c r="AI170" s="66" t="s">
        <v>221</v>
      </c>
      <c r="AJ170" s="96"/>
      <c r="AK170" s="191"/>
      <c r="AL170" s="8"/>
    </row>
    <row r="171" spans="1:38" ht="16.5" customHeight="1">
      <c r="A171" s="87" t="s">
        <v>29</v>
      </c>
      <c r="B171" s="87" t="s">
        <v>13</v>
      </c>
      <c r="C171" s="87" t="s">
        <v>46</v>
      </c>
      <c r="D171" s="30" t="s">
        <v>48</v>
      </c>
      <c r="E171" s="9" t="s">
        <v>67</v>
      </c>
      <c r="F171" s="9">
        <v>3000</v>
      </c>
      <c r="G171" s="88" t="s">
        <v>220</v>
      </c>
      <c r="H171" s="212" t="s">
        <v>15</v>
      </c>
      <c r="I171" s="56">
        <v>0</v>
      </c>
      <c r="J171" s="56">
        <v>0</v>
      </c>
      <c r="K171" s="56">
        <v>3456</v>
      </c>
      <c r="L171" s="90">
        <v>3744</v>
      </c>
      <c r="M171" s="90">
        <v>10440</v>
      </c>
      <c r="N171" s="90">
        <v>4824</v>
      </c>
      <c r="O171" s="56">
        <v>0</v>
      </c>
      <c r="P171" s="56">
        <v>0</v>
      </c>
      <c r="Q171" s="91">
        <v>22464</v>
      </c>
      <c r="R171" s="215"/>
      <c r="S171" s="202">
        <v>43213</v>
      </c>
      <c r="T171" s="202">
        <v>43216</v>
      </c>
      <c r="U171" s="196" t="s">
        <v>24</v>
      </c>
      <c r="V171" s="202">
        <v>43238</v>
      </c>
      <c r="W171" s="21" t="s">
        <v>51</v>
      </c>
      <c r="X171" s="22">
        <v>0.61</v>
      </c>
      <c r="Y171" s="22">
        <v>0.02</v>
      </c>
      <c r="Z171" s="23">
        <v>0.39</v>
      </c>
      <c r="AA171" s="259">
        <v>1.1299999999999999</v>
      </c>
      <c r="AB171" s="23">
        <v>25384.319999999996</v>
      </c>
      <c r="AC171" s="21" t="s">
        <v>25</v>
      </c>
      <c r="AD171" s="21" t="s">
        <v>44</v>
      </c>
      <c r="AE171" s="21" t="s">
        <v>84</v>
      </c>
      <c r="AF171" s="24" t="s">
        <v>27</v>
      </c>
      <c r="AG171" s="21" t="s">
        <v>58</v>
      </c>
      <c r="AH171" s="19" t="s">
        <v>197</v>
      </c>
      <c r="AI171" s="66" t="s">
        <v>221</v>
      </c>
      <c r="AJ171" s="96"/>
      <c r="AK171" s="191"/>
      <c r="AL171" s="8"/>
    </row>
    <row r="172" spans="1:38" ht="16.5" customHeight="1">
      <c r="A172" s="87" t="s">
        <v>29</v>
      </c>
      <c r="B172" s="87" t="s">
        <v>13</v>
      </c>
      <c r="C172" s="87" t="s">
        <v>46</v>
      </c>
      <c r="D172" s="30" t="s">
        <v>48</v>
      </c>
      <c r="E172" s="9" t="s">
        <v>67</v>
      </c>
      <c r="F172" s="9">
        <v>3000</v>
      </c>
      <c r="G172" s="88" t="s">
        <v>220</v>
      </c>
      <c r="H172" s="212" t="s">
        <v>16</v>
      </c>
      <c r="I172" s="56">
        <v>0</v>
      </c>
      <c r="J172" s="56">
        <v>0</v>
      </c>
      <c r="K172" s="56">
        <v>0</v>
      </c>
      <c r="L172" s="90">
        <v>6048</v>
      </c>
      <c r="M172" s="90">
        <v>9000</v>
      </c>
      <c r="N172" s="90">
        <v>1512</v>
      </c>
      <c r="O172" s="56">
        <v>0</v>
      </c>
      <c r="P172" s="56">
        <v>0</v>
      </c>
      <c r="Q172" s="91">
        <v>16560</v>
      </c>
      <c r="R172" s="215"/>
      <c r="S172" s="202">
        <v>43213</v>
      </c>
      <c r="T172" s="202">
        <v>43216</v>
      </c>
      <c r="U172" s="196" t="s">
        <v>24</v>
      </c>
      <c r="V172" s="202">
        <v>43238</v>
      </c>
      <c r="W172" s="21" t="s">
        <v>51</v>
      </c>
      <c r="X172" s="22">
        <v>0.61</v>
      </c>
      <c r="Y172" s="22">
        <v>0.02</v>
      </c>
      <c r="Z172" s="23">
        <v>0.39</v>
      </c>
      <c r="AA172" s="259">
        <v>1.1299999999999999</v>
      </c>
      <c r="AB172" s="23">
        <v>18712.8</v>
      </c>
      <c r="AC172" s="21" t="s">
        <v>25</v>
      </c>
      <c r="AD172" s="21" t="s">
        <v>44</v>
      </c>
      <c r="AE172" s="21" t="s">
        <v>84</v>
      </c>
      <c r="AF172" s="24" t="s">
        <v>27</v>
      </c>
      <c r="AG172" s="21" t="s">
        <v>58</v>
      </c>
      <c r="AH172" s="19" t="s">
        <v>197</v>
      </c>
      <c r="AI172" s="66" t="s">
        <v>221</v>
      </c>
      <c r="AJ172" s="96"/>
      <c r="AK172" s="191"/>
      <c r="AL172" s="8"/>
    </row>
    <row r="173" spans="1:38" ht="16.5" customHeight="1">
      <c r="A173" s="87" t="s">
        <v>29</v>
      </c>
      <c r="B173" s="87" t="s">
        <v>13</v>
      </c>
      <c r="C173" s="87" t="s">
        <v>46</v>
      </c>
      <c r="D173" s="30" t="s">
        <v>48</v>
      </c>
      <c r="E173" s="9" t="s">
        <v>67</v>
      </c>
      <c r="F173" s="9">
        <v>3000</v>
      </c>
      <c r="G173" s="88" t="s">
        <v>220</v>
      </c>
      <c r="H173" s="212" t="s">
        <v>40</v>
      </c>
      <c r="I173" s="56">
        <v>0</v>
      </c>
      <c r="J173" s="56">
        <v>0</v>
      </c>
      <c r="K173" s="56">
        <v>0</v>
      </c>
      <c r="L173" s="90">
        <v>4536</v>
      </c>
      <c r="M173" s="90">
        <v>5256</v>
      </c>
      <c r="N173" s="90">
        <v>4032</v>
      </c>
      <c r="O173" s="56">
        <v>0</v>
      </c>
      <c r="P173" s="56">
        <v>0</v>
      </c>
      <c r="Q173" s="91">
        <v>13824</v>
      </c>
      <c r="R173" s="215"/>
      <c r="S173" s="202">
        <v>43213</v>
      </c>
      <c r="T173" s="202">
        <v>43216</v>
      </c>
      <c r="U173" s="196" t="s">
        <v>24</v>
      </c>
      <c r="V173" s="202">
        <v>43238</v>
      </c>
      <c r="W173" s="21" t="s">
        <v>51</v>
      </c>
      <c r="X173" s="22">
        <v>0.61</v>
      </c>
      <c r="Y173" s="22">
        <v>0.02</v>
      </c>
      <c r="Z173" s="23">
        <v>0.39</v>
      </c>
      <c r="AA173" s="259">
        <v>1.1299999999999999</v>
      </c>
      <c r="AB173" s="23">
        <v>15621.119999999999</v>
      </c>
      <c r="AC173" s="21" t="s">
        <v>25</v>
      </c>
      <c r="AD173" s="21" t="s">
        <v>44</v>
      </c>
      <c r="AE173" s="21" t="s">
        <v>84</v>
      </c>
      <c r="AF173" s="24" t="s">
        <v>27</v>
      </c>
      <c r="AG173" s="21" t="s">
        <v>58</v>
      </c>
      <c r="AH173" s="19" t="s">
        <v>197</v>
      </c>
      <c r="AI173" s="66" t="s">
        <v>221</v>
      </c>
      <c r="AJ173" s="96"/>
      <c r="AK173" s="191"/>
      <c r="AL173" s="8"/>
    </row>
    <row r="174" spans="1:38" ht="17.25" customHeight="1">
      <c r="A174" s="87" t="s">
        <v>29</v>
      </c>
      <c r="B174" s="87" t="s">
        <v>13</v>
      </c>
      <c r="C174" s="87" t="s">
        <v>46</v>
      </c>
      <c r="D174" s="89" t="s">
        <v>49</v>
      </c>
      <c r="E174" s="88" t="s">
        <v>68</v>
      </c>
      <c r="F174" s="88">
        <v>4000</v>
      </c>
      <c r="G174" s="88" t="s">
        <v>220</v>
      </c>
      <c r="H174" s="212" t="s">
        <v>38</v>
      </c>
      <c r="I174" s="56">
        <v>0</v>
      </c>
      <c r="J174" s="56">
        <v>0</v>
      </c>
      <c r="K174" s="90">
        <v>3024</v>
      </c>
      <c r="L174" s="90">
        <v>0</v>
      </c>
      <c r="M174" s="56">
        <v>0</v>
      </c>
      <c r="N174" s="56">
        <v>0</v>
      </c>
      <c r="O174" s="56">
        <v>0</v>
      </c>
      <c r="P174" s="56">
        <v>0</v>
      </c>
      <c r="Q174" s="91">
        <v>3024</v>
      </c>
      <c r="R174" s="215"/>
      <c r="S174" s="202">
        <v>43213</v>
      </c>
      <c r="T174" s="202">
        <v>43216</v>
      </c>
      <c r="U174" s="196" t="s">
        <v>24</v>
      </c>
      <c r="V174" s="202">
        <v>43238</v>
      </c>
      <c r="W174" s="21" t="s">
        <v>51</v>
      </c>
      <c r="X174" s="22">
        <v>0.39</v>
      </c>
      <c r="Y174" s="22">
        <v>0.02</v>
      </c>
      <c r="Z174" s="23">
        <v>0.39</v>
      </c>
      <c r="AA174" s="260">
        <v>1.01</v>
      </c>
      <c r="AB174" s="23">
        <v>3054.2400000000002</v>
      </c>
      <c r="AC174" s="21" t="s">
        <v>25</v>
      </c>
      <c r="AD174" s="21" t="s">
        <v>44</v>
      </c>
      <c r="AE174" s="21" t="s">
        <v>84</v>
      </c>
      <c r="AF174" s="24" t="s">
        <v>27</v>
      </c>
      <c r="AG174" s="21" t="s">
        <v>58</v>
      </c>
      <c r="AH174" s="19" t="s">
        <v>197</v>
      </c>
      <c r="AI174" s="66" t="s">
        <v>221</v>
      </c>
      <c r="AJ174" s="96"/>
      <c r="AK174" s="191"/>
      <c r="AL174" s="8"/>
    </row>
    <row r="175" spans="1:38" ht="17.25" customHeight="1">
      <c r="A175" s="87" t="s">
        <v>29</v>
      </c>
      <c r="B175" s="87" t="s">
        <v>13</v>
      </c>
      <c r="C175" s="87" t="s">
        <v>46</v>
      </c>
      <c r="D175" s="89" t="s">
        <v>49</v>
      </c>
      <c r="E175" s="88" t="s">
        <v>68</v>
      </c>
      <c r="F175" s="88">
        <v>4000</v>
      </c>
      <c r="G175" s="88" t="s">
        <v>220</v>
      </c>
      <c r="H175" s="212" t="s">
        <v>16</v>
      </c>
      <c r="I175" s="56">
        <v>0</v>
      </c>
      <c r="J175" s="56">
        <v>0</v>
      </c>
      <c r="K175" s="90">
        <v>3024</v>
      </c>
      <c r="L175" s="90">
        <v>0</v>
      </c>
      <c r="M175" s="56">
        <v>0</v>
      </c>
      <c r="N175" s="56">
        <v>0</v>
      </c>
      <c r="O175" s="56">
        <v>0</v>
      </c>
      <c r="P175" s="56">
        <v>0</v>
      </c>
      <c r="Q175" s="91">
        <v>3024</v>
      </c>
      <c r="R175" s="215"/>
      <c r="S175" s="202">
        <v>43213</v>
      </c>
      <c r="T175" s="202">
        <v>43216</v>
      </c>
      <c r="U175" s="196" t="s">
        <v>24</v>
      </c>
      <c r="V175" s="202">
        <v>43238</v>
      </c>
      <c r="W175" s="21" t="s">
        <v>51</v>
      </c>
      <c r="X175" s="22">
        <v>0.39</v>
      </c>
      <c r="Y175" s="22">
        <v>0.02</v>
      </c>
      <c r="Z175" s="23">
        <v>0.39</v>
      </c>
      <c r="AA175" s="259">
        <v>0.98</v>
      </c>
      <c r="AB175" s="23">
        <v>2963.52</v>
      </c>
      <c r="AC175" s="21" t="s">
        <v>25</v>
      </c>
      <c r="AD175" s="21" t="s">
        <v>44</v>
      </c>
      <c r="AE175" s="21" t="s">
        <v>84</v>
      </c>
      <c r="AF175" s="24" t="s">
        <v>27</v>
      </c>
      <c r="AG175" s="21" t="s">
        <v>58</v>
      </c>
      <c r="AH175" s="19" t="s">
        <v>197</v>
      </c>
      <c r="AI175" s="66" t="s">
        <v>221</v>
      </c>
      <c r="AJ175" s="96"/>
      <c r="AK175" s="191"/>
      <c r="AL175" s="8"/>
    </row>
    <row r="176" spans="1:38" ht="17.25" customHeight="1">
      <c r="A176" s="87" t="s">
        <v>29</v>
      </c>
      <c r="B176" s="87" t="s">
        <v>13</v>
      </c>
      <c r="C176" s="87" t="s">
        <v>46</v>
      </c>
      <c r="D176" s="89" t="s">
        <v>49</v>
      </c>
      <c r="E176" s="88" t="s">
        <v>68</v>
      </c>
      <c r="F176" s="88">
        <v>4000</v>
      </c>
      <c r="G176" s="88" t="s">
        <v>220</v>
      </c>
      <c r="H176" s="212" t="s">
        <v>40</v>
      </c>
      <c r="I176" s="56">
        <v>0</v>
      </c>
      <c r="J176" s="56">
        <v>0</v>
      </c>
      <c r="K176" s="90">
        <v>0</v>
      </c>
      <c r="L176" s="90">
        <v>1008</v>
      </c>
      <c r="M176" s="56">
        <v>504</v>
      </c>
      <c r="N176" s="56">
        <v>0</v>
      </c>
      <c r="O176" s="56">
        <v>0</v>
      </c>
      <c r="P176" s="56">
        <v>0</v>
      </c>
      <c r="Q176" s="91">
        <v>1512</v>
      </c>
      <c r="R176" s="215"/>
      <c r="S176" s="202">
        <v>43213</v>
      </c>
      <c r="T176" s="202">
        <v>43216</v>
      </c>
      <c r="U176" s="196" t="s">
        <v>24</v>
      </c>
      <c r="V176" s="202">
        <v>43238</v>
      </c>
      <c r="W176" s="21" t="s">
        <v>51</v>
      </c>
      <c r="X176" s="22">
        <v>0.39</v>
      </c>
      <c r="Y176" s="22">
        <v>0.02</v>
      </c>
      <c r="Z176" s="23">
        <v>0.39</v>
      </c>
      <c r="AA176" s="259">
        <v>0.98</v>
      </c>
      <c r="AB176" s="23">
        <v>1481.76</v>
      </c>
      <c r="AC176" s="21" t="s">
        <v>25</v>
      </c>
      <c r="AD176" s="21" t="s">
        <v>44</v>
      </c>
      <c r="AE176" s="21" t="s">
        <v>84</v>
      </c>
      <c r="AF176" s="24" t="s">
        <v>27</v>
      </c>
      <c r="AG176" s="21" t="s">
        <v>58</v>
      </c>
      <c r="AH176" s="19" t="s">
        <v>197</v>
      </c>
      <c r="AI176" s="66" t="s">
        <v>221</v>
      </c>
      <c r="AJ176" s="96"/>
      <c r="AK176" s="191"/>
      <c r="AL176" s="8"/>
    </row>
    <row r="177" spans="1:38" ht="17.25" customHeight="1">
      <c r="A177" s="87" t="s">
        <v>29</v>
      </c>
      <c r="B177" s="87" t="s">
        <v>13</v>
      </c>
      <c r="C177" s="87" t="s">
        <v>46</v>
      </c>
      <c r="D177" s="89" t="s">
        <v>49</v>
      </c>
      <c r="E177" s="88" t="s">
        <v>68</v>
      </c>
      <c r="F177" s="88">
        <v>4000</v>
      </c>
      <c r="G177" s="88" t="s">
        <v>220</v>
      </c>
      <c r="H177" s="212" t="s">
        <v>17</v>
      </c>
      <c r="I177" s="56">
        <v>0</v>
      </c>
      <c r="J177" s="56">
        <v>0</v>
      </c>
      <c r="K177" s="90">
        <v>0</v>
      </c>
      <c r="L177" s="90">
        <v>1512</v>
      </c>
      <c r="M177" s="56">
        <v>0</v>
      </c>
      <c r="N177" s="56">
        <v>0</v>
      </c>
      <c r="O177" s="56">
        <v>0</v>
      </c>
      <c r="P177" s="56">
        <v>0</v>
      </c>
      <c r="Q177" s="91">
        <v>1512</v>
      </c>
      <c r="R177" s="215"/>
      <c r="S177" s="202">
        <v>43213</v>
      </c>
      <c r="T177" s="202">
        <v>43216</v>
      </c>
      <c r="U177" s="196" t="s">
        <v>24</v>
      </c>
      <c r="V177" s="202">
        <v>43238</v>
      </c>
      <c r="W177" s="21" t="s">
        <v>51</v>
      </c>
      <c r="X177" s="22">
        <v>0.39</v>
      </c>
      <c r="Y177" s="22">
        <v>0.02</v>
      </c>
      <c r="Z177" s="23">
        <v>0.39</v>
      </c>
      <c r="AA177" s="259">
        <v>0.98</v>
      </c>
      <c r="AB177" s="23">
        <v>1481.76</v>
      </c>
      <c r="AC177" s="21" t="s">
        <v>25</v>
      </c>
      <c r="AD177" s="21" t="s">
        <v>44</v>
      </c>
      <c r="AE177" s="21" t="s">
        <v>84</v>
      </c>
      <c r="AF177" s="24" t="s">
        <v>27</v>
      </c>
      <c r="AG177" s="21" t="s">
        <v>58</v>
      </c>
      <c r="AH177" s="19" t="s">
        <v>197</v>
      </c>
      <c r="AI177" s="66" t="s">
        <v>221</v>
      </c>
      <c r="AJ177" s="96"/>
      <c r="AK177" s="191"/>
      <c r="AL177" s="8"/>
    </row>
    <row r="178" spans="1:38" ht="17.25" customHeight="1">
      <c r="A178" s="87" t="s">
        <v>29</v>
      </c>
      <c r="B178" s="87" t="s">
        <v>13</v>
      </c>
      <c r="C178" s="87" t="s">
        <v>46</v>
      </c>
      <c r="D178" s="89" t="s">
        <v>49</v>
      </c>
      <c r="E178" s="88" t="s">
        <v>68</v>
      </c>
      <c r="F178" s="88">
        <v>4000</v>
      </c>
      <c r="G178" s="88" t="s">
        <v>220</v>
      </c>
      <c r="H178" s="212" t="s">
        <v>15</v>
      </c>
      <c r="I178" s="56">
        <v>0</v>
      </c>
      <c r="J178" s="56">
        <v>0</v>
      </c>
      <c r="K178" s="90">
        <v>1512</v>
      </c>
      <c r="L178" s="90">
        <v>2520</v>
      </c>
      <c r="M178" s="56">
        <v>0</v>
      </c>
      <c r="N178" s="56">
        <v>0</v>
      </c>
      <c r="O178" s="56">
        <v>0</v>
      </c>
      <c r="P178" s="56">
        <v>0</v>
      </c>
      <c r="Q178" s="91">
        <v>4032</v>
      </c>
      <c r="R178" s="215"/>
      <c r="S178" s="202">
        <v>43213</v>
      </c>
      <c r="T178" s="202">
        <v>43216</v>
      </c>
      <c r="U178" s="196" t="s">
        <v>24</v>
      </c>
      <c r="V178" s="202">
        <v>43238</v>
      </c>
      <c r="W178" s="21" t="s">
        <v>51</v>
      </c>
      <c r="X178" s="22">
        <v>0.39</v>
      </c>
      <c r="Y178" s="22">
        <v>0.02</v>
      </c>
      <c r="Z178" s="23">
        <v>0.39</v>
      </c>
      <c r="AA178" s="259">
        <v>0.98</v>
      </c>
      <c r="AB178" s="23">
        <v>3951.36</v>
      </c>
      <c r="AC178" s="21" t="s">
        <v>25</v>
      </c>
      <c r="AD178" s="21" t="s">
        <v>44</v>
      </c>
      <c r="AE178" s="21" t="s">
        <v>84</v>
      </c>
      <c r="AF178" s="24" t="s">
        <v>27</v>
      </c>
      <c r="AG178" s="21" t="s">
        <v>58</v>
      </c>
      <c r="AH178" s="19" t="s">
        <v>197</v>
      </c>
      <c r="AI178" s="66" t="s">
        <v>221</v>
      </c>
      <c r="AJ178" s="96"/>
      <c r="AK178" s="191"/>
      <c r="AL178" s="8"/>
    </row>
    <row r="179" spans="1:38" ht="16.5" customHeight="1">
      <c r="A179" s="87" t="s">
        <v>29</v>
      </c>
      <c r="B179" s="87" t="s">
        <v>13</v>
      </c>
      <c r="C179" s="87" t="s">
        <v>46</v>
      </c>
      <c r="D179" s="30" t="s">
        <v>48</v>
      </c>
      <c r="E179" s="9" t="s">
        <v>67</v>
      </c>
      <c r="F179" s="9">
        <v>3000</v>
      </c>
      <c r="G179" s="247" t="s">
        <v>226</v>
      </c>
      <c r="H179" s="212" t="s">
        <v>17</v>
      </c>
      <c r="I179" s="56">
        <v>0</v>
      </c>
      <c r="J179" s="56">
        <v>0</v>
      </c>
      <c r="K179" s="90">
        <v>1008</v>
      </c>
      <c r="L179" s="90">
        <v>5040</v>
      </c>
      <c r="M179" s="90">
        <v>0</v>
      </c>
      <c r="N179" s="90">
        <v>5040</v>
      </c>
      <c r="O179" s="56">
        <v>0</v>
      </c>
      <c r="P179" s="56">
        <v>0</v>
      </c>
      <c r="Q179" s="91">
        <v>11088</v>
      </c>
      <c r="R179" s="215"/>
      <c r="S179" s="202">
        <v>43213</v>
      </c>
      <c r="T179" s="202">
        <v>43216</v>
      </c>
      <c r="U179" s="196" t="s">
        <v>24</v>
      </c>
      <c r="V179" s="202">
        <v>43238</v>
      </c>
      <c r="W179" s="21" t="s">
        <v>51</v>
      </c>
      <c r="X179" s="22">
        <v>0.61</v>
      </c>
      <c r="Y179" s="22">
        <v>0.02</v>
      </c>
      <c r="Z179" s="23">
        <v>0.39</v>
      </c>
      <c r="AA179" s="261">
        <v>1.17</v>
      </c>
      <c r="AB179" s="23">
        <v>12972.96</v>
      </c>
      <c r="AC179" s="21" t="s">
        <v>25</v>
      </c>
      <c r="AD179" s="21" t="s">
        <v>44</v>
      </c>
      <c r="AE179" s="21" t="s">
        <v>84</v>
      </c>
      <c r="AF179" s="24" t="s">
        <v>27</v>
      </c>
      <c r="AG179" s="215" t="s">
        <v>222</v>
      </c>
      <c r="AH179" s="19" t="s">
        <v>197</v>
      </c>
      <c r="AI179" s="66" t="s">
        <v>214</v>
      </c>
      <c r="AJ179" s="96"/>
      <c r="AK179" s="191"/>
      <c r="AL179" s="8"/>
    </row>
    <row r="180" spans="1:38" ht="16.5" customHeight="1">
      <c r="A180" s="87" t="s">
        <v>29</v>
      </c>
      <c r="B180" s="87" t="s">
        <v>13</v>
      </c>
      <c r="C180" s="87" t="s">
        <v>46</v>
      </c>
      <c r="D180" s="30" t="s">
        <v>48</v>
      </c>
      <c r="E180" s="9" t="s">
        <v>67</v>
      </c>
      <c r="F180" s="9">
        <v>3000</v>
      </c>
      <c r="G180" s="247" t="s">
        <v>226</v>
      </c>
      <c r="H180" s="212" t="s">
        <v>38</v>
      </c>
      <c r="I180" s="56">
        <v>0</v>
      </c>
      <c r="J180" s="56">
        <v>0</v>
      </c>
      <c r="K180" s="56">
        <v>0</v>
      </c>
      <c r="L180" s="56">
        <v>0</v>
      </c>
      <c r="M180" s="90">
        <v>0</v>
      </c>
      <c r="N180" s="90">
        <v>5040</v>
      </c>
      <c r="O180" s="56">
        <v>0</v>
      </c>
      <c r="P180" s="56">
        <v>0</v>
      </c>
      <c r="Q180" s="91">
        <v>5040</v>
      </c>
      <c r="R180" s="215"/>
      <c r="S180" s="202">
        <v>43213</v>
      </c>
      <c r="T180" s="202">
        <v>43216</v>
      </c>
      <c r="U180" s="196" t="s">
        <v>24</v>
      </c>
      <c r="V180" s="202">
        <v>43238</v>
      </c>
      <c r="W180" s="21" t="s">
        <v>51</v>
      </c>
      <c r="X180" s="22">
        <v>0.61</v>
      </c>
      <c r="Y180" s="22">
        <v>0.02</v>
      </c>
      <c r="Z180" s="23">
        <v>0.39</v>
      </c>
      <c r="AA180" s="262">
        <v>1.22</v>
      </c>
      <c r="AB180" s="23">
        <v>6148.8</v>
      </c>
      <c r="AC180" s="21" t="s">
        <v>25</v>
      </c>
      <c r="AD180" s="21" t="s">
        <v>44</v>
      </c>
      <c r="AE180" s="21" t="s">
        <v>84</v>
      </c>
      <c r="AF180" s="24" t="s">
        <v>27</v>
      </c>
      <c r="AG180" s="215" t="s">
        <v>222</v>
      </c>
      <c r="AH180" s="19" t="s">
        <v>197</v>
      </c>
      <c r="AI180" s="66" t="s">
        <v>214</v>
      </c>
      <c r="AJ180" s="96"/>
      <c r="AK180" s="191"/>
      <c r="AL180" s="8"/>
    </row>
    <row r="181" spans="1:38" ht="16.5" customHeight="1">
      <c r="A181" s="87" t="s">
        <v>29</v>
      </c>
      <c r="B181" s="87" t="s">
        <v>13</v>
      </c>
      <c r="C181" s="87" t="s">
        <v>46</v>
      </c>
      <c r="D181" s="30" t="s">
        <v>48</v>
      </c>
      <c r="E181" s="9" t="s">
        <v>67</v>
      </c>
      <c r="F181" s="9">
        <v>3000</v>
      </c>
      <c r="G181" s="247" t="s">
        <v>226</v>
      </c>
      <c r="H181" s="212" t="s">
        <v>40</v>
      </c>
      <c r="I181" s="56">
        <v>0</v>
      </c>
      <c r="J181" s="56">
        <v>0</v>
      </c>
      <c r="K181" s="90">
        <v>5040</v>
      </c>
      <c r="L181" s="90">
        <v>7056</v>
      </c>
      <c r="M181" s="90">
        <v>6048</v>
      </c>
      <c r="N181" s="90">
        <v>1008</v>
      </c>
      <c r="O181" s="56">
        <v>0</v>
      </c>
      <c r="P181" s="56">
        <v>0</v>
      </c>
      <c r="Q181" s="91">
        <v>19152</v>
      </c>
      <c r="R181" s="215"/>
      <c r="S181" s="202">
        <v>43213</v>
      </c>
      <c r="T181" s="202">
        <v>43216</v>
      </c>
      <c r="U181" s="196" t="s">
        <v>24</v>
      </c>
      <c r="V181" s="202">
        <v>43238</v>
      </c>
      <c r="W181" s="21" t="s">
        <v>51</v>
      </c>
      <c r="X181" s="22">
        <v>0.61</v>
      </c>
      <c r="Y181" s="22">
        <v>0.02</v>
      </c>
      <c r="Z181" s="23">
        <v>0.39</v>
      </c>
      <c r="AA181" s="261">
        <v>1.17</v>
      </c>
      <c r="AB181" s="23">
        <v>22407.84</v>
      </c>
      <c r="AC181" s="21" t="s">
        <v>25</v>
      </c>
      <c r="AD181" s="21" t="s">
        <v>44</v>
      </c>
      <c r="AE181" s="21" t="s">
        <v>84</v>
      </c>
      <c r="AF181" s="24" t="s">
        <v>27</v>
      </c>
      <c r="AG181" s="215" t="s">
        <v>222</v>
      </c>
      <c r="AH181" s="19" t="s">
        <v>197</v>
      </c>
      <c r="AI181" s="66" t="s">
        <v>214</v>
      </c>
      <c r="AJ181" s="96"/>
      <c r="AK181" s="191"/>
      <c r="AL181" s="8"/>
    </row>
    <row r="182" spans="1:38" ht="16.5" customHeight="1">
      <c r="A182" s="87" t="s">
        <v>29</v>
      </c>
      <c r="B182" s="87" t="s">
        <v>13</v>
      </c>
      <c r="C182" s="87" t="s">
        <v>46</v>
      </c>
      <c r="D182" s="30" t="s">
        <v>48</v>
      </c>
      <c r="E182" s="9" t="s">
        <v>67</v>
      </c>
      <c r="F182" s="9">
        <v>3000</v>
      </c>
      <c r="G182" s="247" t="s">
        <v>226</v>
      </c>
      <c r="H182" s="212" t="s">
        <v>41</v>
      </c>
      <c r="I182" s="56">
        <v>0</v>
      </c>
      <c r="J182" s="56">
        <v>0</v>
      </c>
      <c r="K182" s="90">
        <v>3024</v>
      </c>
      <c r="L182" s="90">
        <v>7056</v>
      </c>
      <c r="M182" s="90">
        <v>7056</v>
      </c>
      <c r="N182" s="90">
        <v>5040</v>
      </c>
      <c r="O182" s="56">
        <v>0</v>
      </c>
      <c r="P182" s="56">
        <v>0</v>
      </c>
      <c r="Q182" s="91">
        <v>22176</v>
      </c>
      <c r="R182" s="215"/>
      <c r="S182" s="202">
        <v>43213</v>
      </c>
      <c r="T182" s="202">
        <v>43216</v>
      </c>
      <c r="U182" s="196" t="s">
        <v>24</v>
      </c>
      <c r="V182" s="202">
        <v>43238</v>
      </c>
      <c r="W182" s="21" t="s">
        <v>51</v>
      </c>
      <c r="X182" s="22">
        <v>0.61</v>
      </c>
      <c r="Y182" s="22">
        <v>0.02</v>
      </c>
      <c r="Z182" s="23">
        <v>0.39</v>
      </c>
      <c r="AA182" s="261">
        <v>1.17</v>
      </c>
      <c r="AB182" s="23">
        <v>25945.919999999998</v>
      </c>
      <c r="AC182" s="21" t="s">
        <v>25</v>
      </c>
      <c r="AD182" s="21" t="s">
        <v>44</v>
      </c>
      <c r="AE182" s="21" t="s">
        <v>84</v>
      </c>
      <c r="AF182" s="24" t="s">
        <v>27</v>
      </c>
      <c r="AG182" s="215" t="s">
        <v>222</v>
      </c>
      <c r="AH182" s="19" t="s">
        <v>197</v>
      </c>
      <c r="AI182" s="66" t="s">
        <v>214</v>
      </c>
      <c r="AJ182" s="96"/>
      <c r="AK182" s="191"/>
      <c r="AL182" s="8"/>
    </row>
    <row r="183" spans="1:38" ht="16.5" customHeight="1">
      <c r="A183" s="87" t="s">
        <v>29</v>
      </c>
      <c r="B183" s="87" t="s">
        <v>13</v>
      </c>
      <c r="C183" s="87" t="s">
        <v>46</v>
      </c>
      <c r="D183" s="89" t="s">
        <v>49</v>
      </c>
      <c r="E183" s="88" t="s">
        <v>68</v>
      </c>
      <c r="F183" s="88">
        <v>4000</v>
      </c>
      <c r="G183" s="247" t="s">
        <v>226</v>
      </c>
      <c r="H183" s="212" t="s">
        <v>17</v>
      </c>
      <c r="I183" s="56">
        <v>0</v>
      </c>
      <c r="J183" s="56">
        <v>0</v>
      </c>
      <c r="K183" s="90">
        <v>1008</v>
      </c>
      <c r="L183" s="90">
        <v>0</v>
      </c>
      <c r="M183" s="90">
        <v>1008</v>
      </c>
      <c r="N183" s="56">
        <v>0</v>
      </c>
      <c r="O183" s="56">
        <v>0</v>
      </c>
      <c r="P183" s="56">
        <v>0</v>
      </c>
      <c r="Q183" s="91">
        <v>2016</v>
      </c>
      <c r="R183" s="215"/>
      <c r="S183" s="196">
        <v>43213</v>
      </c>
      <c r="T183" s="196">
        <v>43216</v>
      </c>
      <c r="U183" s="196" t="s">
        <v>24</v>
      </c>
      <c r="V183" s="196">
        <v>43238</v>
      </c>
      <c r="W183" s="21" t="s">
        <v>51</v>
      </c>
      <c r="X183" s="22">
        <v>0.39</v>
      </c>
      <c r="Y183" s="22">
        <v>0.02</v>
      </c>
      <c r="Z183" s="23">
        <v>0.39</v>
      </c>
      <c r="AA183" s="261">
        <v>1.02</v>
      </c>
      <c r="AB183" s="23">
        <v>2056.3200000000002</v>
      </c>
      <c r="AC183" s="21" t="s">
        <v>25</v>
      </c>
      <c r="AD183" s="21" t="s">
        <v>44</v>
      </c>
      <c r="AE183" s="21" t="s">
        <v>84</v>
      </c>
      <c r="AF183" s="24" t="s">
        <v>27</v>
      </c>
      <c r="AG183" s="215" t="s">
        <v>222</v>
      </c>
      <c r="AH183" s="19" t="s">
        <v>197</v>
      </c>
      <c r="AI183" s="66" t="s">
        <v>214</v>
      </c>
      <c r="AJ183" s="96"/>
      <c r="AK183" s="191"/>
      <c r="AL183" s="8"/>
    </row>
    <row r="184" spans="1:38" ht="16.5" customHeight="1">
      <c r="A184" s="87" t="s">
        <v>29</v>
      </c>
      <c r="B184" s="87" t="s">
        <v>13</v>
      </c>
      <c r="C184" s="87" t="s">
        <v>46</v>
      </c>
      <c r="D184" s="89" t="s">
        <v>49</v>
      </c>
      <c r="E184" s="88" t="s">
        <v>68</v>
      </c>
      <c r="F184" s="88">
        <v>4000</v>
      </c>
      <c r="G184" s="247" t="s">
        <v>226</v>
      </c>
      <c r="H184" s="212" t="s">
        <v>38</v>
      </c>
      <c r="I184" s="56">
        <v>0</v>
      </c>
      <c r="J184" s="56">
        <v>0</v>
      </c>
      <c r="K184" s="90">
        <v>3024</v>
      </c>
      <c r="L184" s="56">
        <v>0</v>
      </c>
      <c r="M184" s="56">
        <v>0</v>
      </c>
      <c r="N184" s="56">
        <v>0</v>
      </c>
      <c r="O184" s="56">
        <v>0</v>
      </c>
      <c r="P184" s="56">
        <v>0</v>
      </c>
      <c r="Q184" s="91">
        <v>3024</v>
      </c>
      <c r="R184" s="215"/>
      <c r="S184" s="202">
        <v>43213</v>
      </c>
      <c r="T184" s="202">
        <v>43216</v>
      </c>
      <c r="U184" s="196" t="s">
        <v>24</v>
      </c>
      <c r="V184" s="202">
        <v>43238</v>
      </c>
      <c r="W184" s="21" t="s">
        <v>51</v>
      </c>
      <c r="X184" s="22">
        <v>0.39</v>
      </c>
      <c r="Y184" s="22">
        <v>0.02</v>
      </c>
      <c r="Z184" s="23">
        <v>0.39</v>
      </c>
      <c r="AA184" s="262">
        <v>1.05</v>
      </c>
      <c r="AB184" s="23">
        <v>3175.2000000000003</v>
      </c>
      <c r="AC184" s="21" t="s">
        <v>25</v>
      </c>
      <c r="AD184" s="21" t="s">
        <v>44</v>
      </c>
      <c r="AE184" s="21" t="s">
        <v>84</v>
      </c>
      <c r="AF184" s="24" t="s">
        <v>27</v>
      </c>
      <c r="AG184" s="215" t="s">
        <v>222</v>
      </c>
      <c r="AH184" s="19" t="s">
        <v>197</v>
      </c>
      <c r="AI184" s="66" t="s">
        <v>214</v>
      </c>
      <c r="AJ184" s="96"/>
      <c r="AK184" s="191"/>
      <c r="AL184" s="8"/>
    </row>
    <row r="185" spans="1:38" ht="16.5" customHeight="1">
      <c r="A185" s="87" t="s">
        <v>29</v>
      </c>
      <c r="B185" s="87" t="s">
        <v>13</v>
      </c>
      <c r="C185" s="87" t="s">
        <v>46</v>
      </c>
      <c r="D185" s="89" t="s">
        <v>49</v>
      </c>
      <c r="E185" s="88" t="s">
        <v>68</v>
      </c>
      <c r="F185" s="88">
        <v>4000</v>
      </c>
      <c r="G185" s="247" t="s">
        <v>226</v>
      </c>
      <c r="H185" s="212" t="s">
        <v>40</v>
      </c>
      <c r="I185" s="56">
        <v>0</v>
      </c>
      <c r="J185" s="56">
        <v>0</v>
      </c>
      <c r="K185" s="90">
        <v>4032</v>
      </c>
      <c r="L185" s="90">
        <v>3024</v>
      </c>
      <c r="M185" s="90">
        <v>3528</v>
      </c>
      <c r="N185" s="56">
        <v>0</v>
      </c>
      <c r="O185" s="56">
        <v>0</v>
      </c>
      <c r="P185" s="56">
        <v>0</v>
      </c>
      <c r="Q185" s="91">
        <v>10584</v>
      </c>
      <c r="R185" s="215"/>
      <c r="S185" s="202">
        <v>43213</v>
      </c>
      <c r="T185" s="202">
        <v>43216</v>
      </c>
      <c r="U185" s="196" t="s">
        <v>24</v>
      </c>
      <c r="V185" s="202">
        <v>43238</v>
      </c>
      <c r="W185" s="21" t="s">
        <v>51</v>
      </c>
      <c r="X185" s="22">
        <v>0.39</v>
      </c>
      <c r="Y185" s="22">
        <v>0.02</v>
      </c>
      <c r="Z185" s="23">
        <v>0.39</v>
      </c>
      <c r="AA185" s="261">
        <v>1.02</v>
      </c>
      <c r="AB185" s="23">
        <v>10795.68</v>
      </c>
      <c r="AC185" s="21" t="s">
        <v>25</v>
      </c>
      <c r="AD185" s="21" t="s">
        <v>44</v>
      </c>
      <c r="AE185" s="21" t="s">
        <v>84</v>
      </c>
      <c r="AF185" s="24" t="s">
        <v>27</v>
      </c>
      <c r="AG185" s="215" t="s">
        <v>222</v>
      </c>
      <c r="AH185" s="19" t="s">
        <v>197</v>
      </c>
      <c r="AI185" s="66" t="s">
        <v>214</v>
      </c>
      <c r="AJ185" s="96"/>
      <c r="AK185" s="191"/>
      <c r="AL185" s="8"/>
    </row>
    <row r="186" spans="1:38" ht="16.5" customHeight="1">
      <c r="A186" s="87" t="s">
        <v>29</v>
      </c>
      <c r="B186" s="87" t="s">
        <v>13</v>
      </c>
      <c r="C186" s="87" t="s">
        <v>46</v>
      </c>
      <c r="D186" s="89" t="s">
        <v>49</v>
      </c>
      <c r="E186" s="88" t="s">
        <v>68</v>
      </c>
      <c r="F186" s="88">
        <v>4000</v>
      </c>
      <c r="G186" s="247" t="s">
        <v>226</v>
      </c>
      <c r="H186" s="212" t="s">
        <v>41</v>
      </c>
      <c r="I186" s="56">
        <v>0</v>
      </c>
      <c r="J186" s="56">
        <v>0</v>
      </c>
      <c r="K186" s="90">
        <v>11016</v>
      </c>
      <c r="L186" s="90">
        <v>11016</v>
      </c>
      <c r="M186" s="90">
        <v>11016</v>
      </c>
      <c r="N186" s="56">
        <v>0</v>
      </c>
      <c r="O186" s="56">
        <v>0</v>
      </c>
      <c r="P186" s="56">
        <v>0</v>
      </c>
      <c r="Q186" s="91">
        <v>33048</v>
      </c>
      <c r="R186" s="215"/>
      <c r="S186" s="202">
        <v>43213</v>
      </c>
      <c r="T186" s="202">
        <v>43216</v>
      </c>
      <c r="U186" s="196" t="s">
        <v>24</v>
      </c>
      <c r="V186" s="202">
        <v>43238</v>
      </c>
      <c r="W186" s="21" t="s">
        <v>51</v>
      </c>
      <c r="X186" s="22">
        <v>0.39</v>
      </c>
      <c r="Y186" s="22">
        <v>0.02</v>
      </c>
      <c r="Z186" s="23">
        <v>0.39</v>
      </c>
      <c r="AA186" s="261">
        <v>1.02</v>
      </c>
      <c r="AB186" s="23">
        <v>33708.959999999999</v>
      </c>
      <c r="AC186" s="21" t="s">
        <v>25</v>
      </c>
      <c r="AD186" s="21" t="s">
        <v>44</v>
      </c>
      <c r="AE186" s="21" t="s">
        <v>84</v>
      </c>
      <c r="AF186" s="24" t="s">
        <v>27</v>
      </c>
      <c r="AG186" s="215" t="s">
        <v>222</v>
      </c>
      <c r="AH186" s="19" t="s">
        <v>197</v>
      </c>
      <c r="AI186" s="66" t="s">
        <v>214</v>
      </c>
      <c r="AJ186" s="96"/>
      <c r="AK186" s="191"/>
      <c r="AL186" s="8"/>
    </row>
    <row r="187" spans="1:38" ht="16.5" customHeight="1">
      <c r="A187" s="87" t="s">
        <v>29</v>
      </c>
      <c r="B187" s="87" t="s">
        <v>13</v>
      </c>
      <c r="C187" s="87" t="s">
        <v>46</v>
      </c>
      <c r="D187" s="30" t="s">
        <v>48</v>
      </c>
      <c r="E187" s="9" t="s">
        <v>67</v>
      </c>
      <c r="F187" s="9">
        <v>3000</v>
      </c>
      <c r="G187" s="247" t="s">
        <v>227</v>
      </c>
      <c r="H187" s="212" t="s">
        <v>38</v>
      </c>
      <c r="I187" s="56">
        <v>0</v>
      </c>
      <c r="J187" s="56">
        <v>0</v>
      </c>
      <c r="K187" s="90">
        <v>0</v>
      </c>
      <c r="L187" s="90">
        <v>3456</v>
      </c>
      <c r="M187" s="90">
        <v>2520</v>
      </c>
      <c r="N187" s="90">
        <v>0</v>
      </c>
      <c r="O187" s="56">
        <v>0</v>
      </c>
      <c r="P187" s="56">
        <v>0</v>
      </c>
      <c r="Q187" s="91">
        <v>5976</v>
      </c>
      <c r="R187" s="215" t="s">
        <v>234</v>
      </c>
      <c r="S187" s="202">
        <v>43213</v>
      </c>
      <c r="T187" s="202">
        <v>43216</v>
      </c>
      <c r="U187" s="196" t="s">
        <v>24</v>
      </c>
      <c r="V187" s="202">
        <v>43238</v>
      </c>
      <c r="W187" s="21" t="s">
        <v>51</v>
      </c>
      <c r="X187" s="22">
        <v>0.61</v>
      </c>
      <c r="Y187" s="22">
        <v>0.02</v>
      </c>
      <c r="Z187" s="23">
        <v>0.39</v>
      </c>
      <c r="AA187" s="262">
        <v>1.22</v>
      </c>
      <c r="AB187" s="94">
        <v>7290.72</v>
      </c>
      <c r="AC187" s="21" t="s">
        <v>25</v>
      </c>
      <c r="AD187" s="21" t="s">
        <v>44</v>
      </c>
      <c r="AE187" s="21" t="s">
        <v>84</v>
      </c>
      <c r="AF187" s="24" t="s">
        <v>27</v>
      </c>
      <c r="AG187" s="215" t="s">
        <v>222</v>
      </c>
      <c r="AH187" s="19" t="s">
        <v>197</v>
      </c>
      <c r="AI187" s="66" t="s">
        <v>230</v>
      </c>
      <c r="AJ187" s="96"/>
      <c r="AK187" s="191"/>
      <c r="AL187" s="8"/>
    </row>
    <row r="188" spans="1:38" ht="16.5" customHeight="1">
      <c r="A188" s="87" t="s">
        <v>29</v>
      </c>
      <c r="B188" s="87" t="s">
        <v>13</v>
      </c>
      <c r="C188" s="87" t="s">
        <v>46</v>
      </c>
      <c r="D188" s="30" t="s">
        <v>48</v>
      </c>
      <c r="E188" s="9" t="s">
        <v>67</v>
      </c>
      <c r="F188" s="9">
        <v>3000</v>
      </c>
      <c r="G188" s="247" t="s">
        <v>227</v>
      </c>
      <c r="H188" s="212" t="s">
        <v>16</v>
      </c>
      <c r="I188" s="56">
        <v>0</v>
      </c>
      <c r="J188" s="56">
        <v>0</v>
      </c>
      <c r="K188" s="90">
        <v>504</v>
      </c>
      <c r="L188" s="90">
        <v>0</v>
      </c>
      <c r="M188" s="90">
        <v>0</v>
      </c>
      <c r="N188" s="90">
        <v>0</v>
      </c>
      <c r="O188" s="56">
        <v>0</v>
      </c>
      <c r="P188" s="56">
        <v>0</v>
      </c>
      <c r="Q188" s="91">
        <v>504</v>
      </c>
      <c r="R188" s="215" t="s">
        <v>234</v>
      </c>
      <c r="S188" s="202">
        <v>43213</v>
      </c>
      <c r="T188" s="202">
        <v>43216</v>
      </c>
      <c r="U188" s="196" t="s">
        <v>24</v>
      </c>
      <c r="V188" s="202">
        <v>43238</v>
      </c>
      <c r="W188" s="21" t="s">
        <v>51</v>
      </c>
      <c r="X188" s="22">
        <v>0.61</v>
      </c>
      <c r="Y188" s="22">
        <v>0.02</v>
      </c>
      <c r="Z188" s="23">
        <v>0.39</v>
      </c>
      <c r="AA188" s="261">
        <v>1.17</v>
      </c>
      <c r="AB188" s="94">
        <v>589.67999999999995</v>
      </c>
      <c r="AC188" s="21" t="s">
        <v>25</v>
      </c>
      <c r="AD188" s="21" t="s">
        <v>44</v>
      </c>
      <c r="AE188" s="21" t="s">
        <v>84</v>
      </c>
      <c r="AF188" s="24" t="s">
        <v>27</v>
      </c>
      <c r="AG188" s="215" t="s">
        <v>222</v>
      </c>
      <c r="AH188" s="19" t="s">
        <v>197</v>
      </c>
      <c r="AI188" s="66" t="s">
        <v>230</v>
      </c>
      <c r="AJ188" s="96"/>
      <c r="AK188" s="191"/>
      <c r="AL188" s="8"/>
    </row>
    <row r="189" spans="1:38" ht="18" customHeight="1">
      <c r="A189" s="87" t="s">
        <v>29</v>
      </c>
      <c r="B189" s="87" t="s">
        <v>13</v>
      </c>
      <c r="C189" s="87" t="s">
        <v>46</v>
      </c>
      <c r="D189" s="30" t="s">
        <v>48</v>
      </c>
      <c r="E189" s="9" t="s">
        <v>67</v>
      </c>
      <c r="F189" s="9">
        <v>3000</v>
      </c>
      <c r="G189" s="247" t="s">
        <v>227</v>
      </c>
      <c r="H189" s="212" t="s">
        <v>40</v>
      </c>
      <c r="I189" s="56">
        <v>0</v>
      </c>
      <c r="J189" s="56">
        <v>0</v>
      </c>
      <c r="K189" s="90">
        <v>1008</v>
      </c>
      <c r="L189" s="90">
        <v>1008</v>
      </c>
      <c r="M189" s="90">
        <v>0</v>
      </c>
      <c r="N189" s="90">
        <v>2016</v>
      </c>
      <c r="O189" s="56">
        <v>0</v>
      </c>
      <c r="P189" s="56">
        <v>0</v>
      </c>
      <c r="Q189" s="91">
        <v>4032</v>
      </c>
      <c r="R189" s="215" t="s">
        <v>234</v>
      </c>
      <c r="S189" s="202">
        <v>43213</v>
      </c>
      <c r="T189" s="202">
        <v>43216</v>
      </c>
      <c r="U189" s="196" t="s">
        <v>24</v>
      </c>
      <c r="V189" s="202">
        <v>43238</v>
      </c>
      <c r="W189" s="21" t="s">
        <v>51</v>
      </c>
      <c r="X189" s="22">
        <v>0.61</v>
      </c>
      <c r="Y189" s="22">
        <v>0.02</v>
      </c>
      <c r="Z189" s="23">
        <v>0.39</v>
      </c>
      <c r="AA189" s="261">
        <v>1.17</v>
      </c>
      <c r="AB189" s="94">
        <v>4717.4399999999996</v>
      </c>
      <c r="AC189" s="21" t="s">
        <v>25</v>
      </c>
      <c r="AD189" s="21" t="s">
        <v>44</v>
      </c>
      <c r="AE189" s="21" t="s">
        <v>84</v>
      </c>
      <c r="AF189" s="24" t="s">
        <v>27</v>
      </c>
      <c r="AG189" s="215" t="s">
        <v>222</v>
      </c>
      <c r="AH189" s="19" t="s">
        <v>197</v>
      </c>
      <c r="AI189" s="66" t="s">
        <v>230</v>
      </c>
      <c r="AJ189" s="96"/>
      <c r="AK189" s="191"/>
      <c r="AL189" s="8"/>
    </row>
    <row r="190" spans="1:38" ht="16.5" customHeight="1">
      <c r="A190" s="87" t="s">
        <v>29</v>
      </c>
      <c r="B190" s="87" t="s">
        <v>13</v>
      </c>
      <c r="C190" s="87" t="s">
        <v>46</v>
      </c>
      <c r="D190" s="89" t="s">
        <v>49</v>
      </c>
      <c r="E190" s="88" t="s">
        <v>68</v>
      </c>
      <c r="F190" s="88">
        <v>4000</v>
      </c>
      <c r="G190" s="247" t="s">
        <v>227</v>
      </c>
      <c r="H190" s="212" t="s">
        <v>40</v>
      </c>
      <c r="I190" s="56">
        <v>0</v>
      </c>
      <c r="J190" s="56">
        <v>0</v>
      </c>
      <c r="K190" s="90">
        <v>2016</v>
      </c>
      <c r="L190" s="90">
        <v>4248</v>
      </c>
      <c r="M190" s="90">
        <v>4320</v>
      </c>
      <c r="N190" s="56">
        <v>0</v>
      </c>
      <c r="O190" s="56">
        <v>0</v>
      </c>
      <c r="P190" s="56">
        <v>0</v>
      </c>
      <c r="Q190" s="91">
        <v>10584</v>
      </c>
      <c r="R190" s="215" t="s">
        <v>234</v>
      </c>
      <c r="S190" s="202">
        <v>43213</v>
      </c>
      <c r="T190" s="202">
        <v>43216</v>
      </c>
      <c r="U190" s="196" t="s">
        <v>24</v>
      </c>
      <c r="V190" s="202">
        <v>43238</v>
      </c>
      <c r="W190" s="21" t="s">
        <v>51</v>
      </c>
      <c r="X190" s="22">
        <v>0.39</v>
      </c>
      <c r="Y190" s="22">
        <v>0.02</v>
      </c>
      <c r="Z190" s="23">
        <v>0.39</v>
      </c>
      <c r="AA190" s="261">
        <v>1.02</v>
      </c>
      <c r="AB190" s="94">
        <v>10795.68</v>
      </c>
      <c r="AC190" s="21" t="s">
        <v>25</v>
      </c>
      <c r="AD190" s="21" t="s">
        <v>44</v>
      </c>
      <c r="AE190" s="21" t="s">
        <v>84</v>
      </c>
      <c r="AF190" s="24" t="s">
        <v>27</v>
      </c>
      <c r="AG190" s="215" t="s">
        <v>222</v>
      </c>
      <c r="AH190" s="19" t="s">
        <v>197</v>
      </c>
      <c r="AI190" s="66" t="s">
        <v>230</v>
      </c>
      <c r="AJ190" s="96"/>
      <c r="AK190" s="191"/>
      <c r="AL190" s="8"/>
    </row>
    <row r="191" spans="1:38" ht="17.25" hidden="1" customHeight="1">
      <c r="A191" s="19" t="s">
        <v>29</v>
      </c>
      <c r="B191" s="19" t="s">
        <v>13</v>
      </c>
      <c r="C191" s="19" t="s">
        <v>46</v>
      </c>
      <c r="D191" s="67" t="s">
        <v>81</v>
      </c>
      <c r="E191" s="9" t="s">
        <v>67</v>
      </c>
      <c r="F191" s="9" t="s">
        <v>50</v>
      </c>
      <c r="G191" s="9" t="s">
        <v>194</v>
      </c>
      <c r="H191" s="169" t="s">
        <v>17</v>
      </c>
      <c r="I191" s="56">
        <v>0</v>
      </c>
      <c r="J191" s="56">
        <v>144</v>
      </c>
      <c r="K191" s="56">
        <v>0</v>
      </c>
      <c r="L191" s="56">
        <v>0</v>
      </c>
      <c r="M191" s="56">
        <v>0</v>
      </c>
      <c r="N191" s="56">
        <v>0</v>
      </c>
      <c r="O191" s="56">
        <v>2160</v>
      </c>
      <c r="P191" s="56">
        <v>792</v>
      </c>
      <c r="Q191" s="20">
        <v>3096</v>
      </c>
      <c r="R191" s="10" t="s">
        <v>217</v>
      </c>
      <c r="S191" s="202">
        <v>43234</v>
      </c>
      <c r="T191" s="202">
        <v>43237</v>
      </c>
      <c r="U191" s="196" t="s">
        <v>24</v>
      </c>
      <c r="V191" s="202">
        <v>43259</v>
      </c>
      <c r="W191" s="21" t="s">
        <v>51</v>
      </c>
      <c r="X191" s="22">
        <v>0.94</v>
      </c>
      <c r="Y191" s="22">
        <v>2.5999999999999999E-2</v>
      </c>
      <c r="Z191" s="23">
        <v>0.39</v>
      </c>
      <c r="AA191" s="23">
        <v>1.52</v>
      </c>
      <c r="AB191" s="23">
        <v>4705.92</v>
      </c>
      <c r="AC191" s="21" t="s">
        <v>25</v>
      </c>
      <c r="AD191" s="21" t="s">
        <v>44</v>
      </c>
      <c r="AE191" s="21" t="s">
        <v>84</v>
      </c>
      <c r="AF191" s="24" t="s">
        <v>27</v>
      </c>
      <c r="AG191" s="21" t="s">
        <v>58</v>
      </c>
      <c r="AH191" s="19" t="s">
        <v>56</v>
      </c>
      <c r="AI191" s="25" t="s">
        <v>74</v>
      </c>
      <c r="AJ191" s="25"/>
      <c r="AK191" s="213"/>
      <c r="AL191" s="8"/>
    </row>
    <row r="192" spans="1:38" ht="17.25" hidden="1" customHeight="1">
      <c r="A192" s="19" t="s">
        <v>29</v>
      </c>
      <c r="B192" s="19" t="s">
        <v>13</v>
      </c>
      <c r="C192" s="19" t="s">
        <v>46</v>
      </c>
      <c r="D192" s="67" t="s">
        <v>81</v>
      </c>
      <c r="E192" s="9" t="s">
        <v>67</v>
      </c>
      <c r="F192" s="9" t="s">
        <v>50</v>
      </c>
      <c r="G192" s="88" t="s">
        <v>205</v>
      </c>
      <c r="H192" s="212" t="s">
        <v>17</v>
      </c>
      <c r="I192" s="56">
        <v>0</v>
      </c>
      <c r="J192" s="56">
        <v>0</v>
      </c>
      <c r="K192" s="56">
        <v>0</v>
      </c>
      <c r="L192" s="56">
        <v>0</v>
      </c>
      <c r="M192" s="90">
        <v>10008</v>
      </c>
      <c r="N192" s="90">
        <v>10008</v>
      </c>
      <c r="O192" s="56">
        <v>0</v>
      </c>
      <c r="P192" s="56">
        <v>0</v>
      </c>
      <c r="Q192" s="91">
        <v>20016</v>
      </c>
      <c r="R192" s="10" t="s">
        <v>217</v>
      </c>
      <c r="S192" s="202">
        <v>43234</v>
      </c>
      <c r="T192" s="202">
        <v>43237</v>
      </c>
      <c r="U192" s="196" t="s">
        <v>24</v>
      </c>
      <c r="V192" s="202">
        <v>43259</v>
      </c>
      <c r="W192" s="21" t="s">
        <v>51</v>
      </c>
      <c r="X192" s="22">
        <v>0.8</v>
      </c>
      <c r="Y192" s="22">
        <v>2.5000000000000001E-2</v>
      </c>
      <c r="Z192" s="23">
        <v>0.39</v>
      </c>
      <c r="AA192" s="23">
        <v>1.52</v>
      </c>
      <c r="AB192" s="23">
        <v>30424.32</v>
      </c>
      <c r="AC192" s="21" t="s">
        <v>25</v>
      </c>
      <c r="AD192" s="21" t="s">
        <v>44</v>
      </c>
      <c r="AE192" s="21" t="s">
        <v>84</v>
      </c>
      <c r="AF192" s="24" t="s">
        <v>27</v>
      </c>
      <c r="AG192" s="21" t="s">
        <v>58</v>
      </c>
      <c r="AH192" s="19" t="s">
        <v>56</v>
      </c>
      <c r="AI192" s="25" t="s">
        <v>74</v>
      </c>
      <c r="AJ192" s="96"/>
      <c r="AK192" s="214"/>
      <c r="AL192" s="8"/>
    </row>
    <row r="193" spans="1:38" ht="16.5" hidden="1" customHeight="1">
      <c r="A193" s="87" t="s">
        <v>29</v>
      </c>
      <c r="B193" s="87" t="s">
        <v>13</v>
      </c>
      <c r="C193" s="87" t="s">
        <v>46</v>
      </c>
      <c r="D193" s="30" t="s">
        <v>48</v>
      </c>
      <c r="E193" s="9" t="s">
        <v>67</v>
      </c>
      <c r="F193" s="9">
        <v>3000</v>
      </c>
      <c r="G193" s="88" t="s">
        <v>220</v>
      </c>
      <c r="H193" s="212" t="s">
        <v>41</v>
      </c>
      <c r="I193" s="56">
        <v>0</v>
      </c>
      <c r="J193" s="56">
        <v>0</v>
      </c>
      <c r="K193" s="56">
        <v>6048</v>
      </c>
      <c r="L193" s="90">
        <v>15048</v>
      </c>
      <c r="M193" s="90">
        <v>16056</v>
      </c>
      <c r="N193" s="90">
        <v>7920</v>
      </c>
      <c r="O193" s="56">
        <v>0</v>
      </c>
      <c r="P193" s="56">
        <v>0</v>
      </c>
      <c r="Q193" s="91">
        <v>45072</v>
      </c>
      <c r="R193" s="215"/>
      <c r="S193" s="202">
        <v>43234</v>
      </c>
      <c r="T193" s="202">
        <v>43237</v>
      </c>
      <c r="U193" s="196" t="s">
        <v>24</v>
      </c>
      <c r="V193" s="202">
        <v>43259</v>
      </c>
      <c r="W193" s="21" t="s">
        <v>51</v>
      </c>
      <c r="X193" s="22">
        <v>0.61</v>
      </c>
      <c r="Y193" s="22">
        <v>0.02</v>
      </c>
      <c r="Z193" s="23">
        <v>0.39</v>
      </c>
      <c r="AA193" s="259">
        <v>1.1299999999999999</v>
      </c>
      <c r="AB193" s="23">
        <v>50931.359999999993</v>
      </c>
      <c r="AC193" s="21" t="s">
        <v>25</v>
      </c>
      <c r="AD193" s="21" t="s">
        <v>44</v>
      </c>
      <c r="AE193" s="21" t="s">
        <v>84</v>
      </c>
      <c r="AF193" s="24" t="s">
        <v>27</v>
      </c>
      <c r="AG193" s="215" t="s">
        <v>223</v>
      </c>
      <c r="AH193" s="19" t="s">
        <v>197</v>
      </c>
      <c r="AI193" s="66" t="s">
        <v>214</v>
      </c>
      <c r="AJ193" s="96"/>
      <c r="AK193" s="214"/>
      <c r="AL193" s="8"/>
    </row>
    <row r="194" spans="1:38" ht="16.5" hidden="1" customHeight="1">
      <c r="A194" s="87" t="s">
        <v>29</v>
      </c>
      <c r="B194" s="87" t="s">
        <v>13</v>
      </c>
      <c r="C194" s="87" t="s">
        <v>46</v>
      </c>
      <c r="D194" s="30" t="s">
        <v>48</v>
      </c>
      <c r="E194" s="9" t="s">
        <v>67</v>
      </c>
      <c r="F194" s="9">
        <v>3000</v>
      </c>
      <c r="G194" s="88" t="s">
        <v>220</v>
      </c>
      <c r="H194" s="212" t="s">
        <v>216</v>
      </c>
      <c r="I194" s="56">
        <v>0</v>
      </c>
      <c r="J194" s="56">
        <v>0</v>
      </c>
      <c r="K194" s="56">
        <v>2736</v>
      </c>
      <c r="L194" s="90">
        <v>5400</v>
      </c>
      <c r="M194" s="90">
        <v>5400</v>
      </c>
      <c r="N194" s="90">
        <v>2736</v>
      </c>
      <c r="O194" s="56">
        <v>0</v>
      </c>
      <c r="P194" s="56">
        <v>0</v>
      </c>
      <c r="Q194" s="91">
        <v>16272</v>
      </c>
      <c r="R194" s="215"/>
      <c r="S194" s="202">
        <v>43234</v>
      </c>
      <c r="T194" s="202">
        <v>43237</v>
      </c>
      <c r="U194" s="196" t="s">
        <v>24</v>
      </c>
      <c r="V194" s="202">
        <v>43259</v>
      </c>
      <c r="W194" s="21" t="s">
        <v>51</v>
      </c>
      <c r="X194" s="22">
        <v>0.61</v>
      </c>
      <c r="Y194" s="22">
        <v>0.02</v>
      </c>
      <c r="Z194" s="23">
        <v>0.39</v>
      </c>
      <c r="AA194" s="259">
        <v>1.1299999999999999</v>
      </c>
      <c r="AB194" s="23">
        <v>18387.359999999997</v>
      </c>
      <c r="AC194" s="21" t="s">
        <v>25</v>
      </c>
      <c r="AD194" s="21" t="s">
        <v>44</v>
      </c>
      <c r="AE194" s="21" t="s">
        <v>84</v>
      </c>
      <c r="AF194" s="24" t="s">
        <v>228</v>
      </c>
      <c r="AG194" s="215" t="s">
        <v>224</v>
      </c>
      <c r="AH194" s="19" t="s">
        <v>197</v>
      </c>
      <c r="AI194" s="66" t="s">
        <v>214</v>
      </c>
      <c r="AJ194" s="96"/>
      <c r="AK194" s="214"/>
      <c r="AL194" s="8"/>
    </row>
    <row r="195" spans="1:38" ht="17.25" hidden="1" customHeight="1">
      <c r="A195" s="87" t="s">
        <v>29</v>
      </c>
      <c r="B195" s="87" t="s">
        <v>13</v>
      </c>
      <c r="C195" s="87" t="s">
        <v>46</v>
      </c>
      <c r="D195" s="89" t="s">
        <v>49</v>
      </c>
      <c r="E195" s="88" t="s">
        <v>68</v>
      </c>
      <c r="F195" s="88">
        <v>4000</v>
      </c>
      <c r="G195" s="88" t="s">
        <v>220</v>
      </c>
      <c r="H195" s="212" t="s">
        <v>41</v>
      </c>
      <c r="I195" s="56">
        <v>0</v>
      </c>
      <c r="J195" s="56">
        <v>0</v>
      </c>
      <c r="K195" s="90">
        <v>2016</v>
      </c>
      <c r="L195" s="90">
        <v>2016</v>
      </c>
      <c r="M195" s="56">
        <v>4032</v>
      </c>
      <c r="N195" s="56">
        <v>0</v>
      </c>
      <c r="O195" s="56">
        <v>0</v>
      </c>
      <c r="P195" s="56">
        <v>0</v>
      </c>
      <c r="Q195" s="91">
        <v>8064</v>
      </c>
      <c r="R195" s="215"/>
      <c r="S195" s="202">
        <v>43234</v>
      </c>
      <c r="T195" s="202">
        <v>43237</v>
      </c>
      <c r="U195" s="196" t="s">
        <v>24</v>
      </c>
      <c r="V195" s="202">
        <v>43259</v>
      </c>
      <c r="W195" s="21" t="s">
        <v>51</v>
      </c>
      <c r="X195" s="22">
        <v>0.39</v>
      </c>
      <c r="Y195" s="22">
        <v>0.02</v>
      </c>
      <c r="Z195" s="23">
        <v>0.39</v>
      </c>
      <c r="AA195" s="259">
        <v>0.98</v>
      </c>
      <c r="AB195" s="23">
        <v>7902.72</v>
      </c>
      <c r="AC195" s="21" t="s">
        <v>25</v>
      </c>
      <c r="AD195" s="21" t="s">
        <v>44</v>
      </c>
      <c r="AE195" s="21" t="s">
        <v>84</v>
      </c>
      <c r="AF195" s="24" t="s">
        <v>27</v>
      </c>
      <c r="AG195" s="215" t="s">
        <v>223</v>
      </c>
      <c r="AH195" s="19" t="s">
        <v>197</v>
      </c>
      <c r="AI195" s="66" t="s">
        <v>214</v>
      </c>
      <c r="AJ195" s="96"/>
      <c r="AK195" s="214"/>
      <c r="AL195" s="8"/>
    </row>
    <row r="196" spans="1:38" ht="17.25" hidden="1" customHeight="1">
      <c r="A196" s="87" t="s">
        <v>29</v>
      </c>
      <c r="B196" s="87" t="s">
        <v>13</v>
      </c>
      <c r="C196" s="87" t="s">
        <v>46</v>
      </c>
      <c r="D196" s="89" t="s">
        <v>49</v>
      </c>
      <c r="E196" s="88" t="s">
        <v>68</v>
      </c>
      <c r="F196" s="88">
        <v>4000</v>
      </c>
      <c r="G196" s="88" t="s">
        <v>220</v>
      </c>
      <c r="H196" s="212" t="s">
        <v>216</v>
      </c>
      <c r="I196" s="56">
        <v>0</v>
      </c>
      <c r="J196" s="56">
        <v>0</v>
      </c>
      <c r="K196" s="90">
        <v>1368</v>
      </c>
      <c r="L196" s="90">
        <v>1368</v>
      </c>
      <c r="M196" s="56">
        <v>1368</v>
      </c>
      <c r="N196" s="56">
        <v>0</v>
      </c>
      <c r="O196" s="56">
        <v>0</v>
      </c>
      <c r="P196" s="56">
        <v>0</v>
      </c>
      <c r="Q196" s="91">
        <v>4104</v>
      </c>
      <c r="R196" s="215"/>
      <c r="S196" s="202">
        <v>43234</v>
      </c>
      <c r="T196" s="202">
        <v>43237</v>
      </c>
      <c r="U196" s="196" t="s">
        <v>24</v>
      </c>
      <c r="V196" s="202">
        <v>43259</v>
      </c>
      <c r="W196" s="21" t="s">
        <v>51</v>
      </c>
      <c r="X196" s="22">
        <v>0.39</v>
      </c>
      <c r="Y196" s="22">
        <v>0.02</v>
      </c>
      <c r="Z196" s="23">
        <v>0.39</v>
      </c>
      <c r="AA196" s="259">
        <v>0.98</v>
      </c>
      <c r="AB196" s="23">
        <v>4021.92</v>
      </c>
      <c r="AC196" s="21" t="s">
        <v>25</v>
      </c>
      <c r="AD196" s="21" t="s">
        <v>44</v>
      </c>
      <c r="AE196" s="21" t="s">
        <v>84</v>
      </c>
      <c r="AF196" s="24" t="s">
        <v>228</v>
      </c>
      <c r="AG196" s="215" t="s">
        <v>224</v>
      </c>
      <c r="AH196" s="19" t="s">
        <v>197</v>
      </c>
      <c r="AI196" s="66" t="s">
        <v>214</v>
      </c>
      <c r="AJ196" s="96"/>
      <c r="AK196" s="214"/>
      <c r="AL196" s="8"/>
    </row>
    <row r="197" spans="1:38" ht="17.25" hidden="1" customHeight="1">
      <c r="A197" s="19" t="s">
        <v>29</v>
      </c>
      <c r="B197" s="19" t="s">
        <v>13</v>
      </c>
      <c r="C197" s="19" t="s">
        <v>46</v>
      </c>
      <c r="D197" s="67" t="s">
        <v>81</v>
      </c>
      <c r="E197" s="9" t="s">
        <v>67</v>
      </c>
      <c r="F197" s="9" t="s">
        <v>50</v>
      </c>
      <c r="G197" s="9" t="s">
        <v>194</v>
      </c>
      <c r="H197" s="169" t="s">
        <v>41</v>
      </c>
      <c r="I197" s="56">
        <v>0</v>
      </c>
      <c r="J197" s="56">
        <v>0</v>
      </c>
      <c r="K197" s="56">
        <v>0</v>
      </c>
      <c r="L197" s="56">
        <v>0</v>
      </c>
      <c r="M197" s="56">
        <v>0</v>
      </c>
      <c r="N197" s="269">
        <v>4176</v>
      </c>
      <c r="O197" s="56">
        <v>0</v>
      </c>
      <c r="P197" s="56">
        <v>0</v>
      </c>
      <c r="Q197" s="20">
        <v>4176</v>
      </c>
      <c r="R197" s="10" t="s">
        <v>217</v>
      </c>
      <c r="S197" s="270">
        <v>43255</v>
      </c>
      <c r="T197" s="270">
        <v>43258</v>
      </c>
      <c r="U197" s="271" t="s">
        <v>24</v>
      </c>
      <c r="V197" s="270">
        <v>43280</v>
      </c>
      <c r="W197" s="21" t="s">
        <v>51</v>
      </c>
      <c r="X197" s="22">
        <v>0.94</v>
      </c>
      <c r="Y197" s="22">
        <v>2.5999999999999999E-2</v>
      </c>
      <c r="Z197" s="23">
        <v>0.39</v>
      </c>
      <c r="AA197" s="23">
        <v>1.52</v>
      </c>
      <c r="AB197" s="23">
        <v>6347.52</v>
      </c>
      <c r="AC197" s="21" t="s">
        <v>25</v>
      </c>
      <c r="AD197" s="21" t="s">
        <v>44</v>
      </c>
      <c r="AE197" s="21" t="s">
        <v>84</v>
      </c>
      <c r="AF197" s="24" t="s">
        <v>27</v>
      </c>
      <c r="AG197" s="21" t="s">
        <v>58</v>
      </c>
      <c r="AH197" s="19" t="s">
        <v>56</v>
      </c>
      <c r="AI197" s="25" t="s">
        <v>74</v>
      </c>
      <c r="AJ197" s="25"/>
      <c r="AK197" s="213"/>
      <c r="AL197" s="8"/>
    </row>
    <row r="198" spans="1:38" ht="18" hidden="1" customHeight="1">
      <c r="A198" s="19" t="s">
        <v>29</v>
      </c>
      <c r="B198" s="19" t="s">
        <v>13</v>
      </c>
      <c r="C198" s="19" t="s">
        <v>46</v>
      </c>
      <c r="D198" s="67" t="s">
        <v>81</v>
      </c>
      <c r="E198" s="9" t="s">
        <v>67</v>
      </c>
      <c r="F198" s="9" t="s">
        <v>50</v>
      </c>
      <c r="G198" s="9" t="s">
        <v>194</v>
      </c>
      <c r="H198" s="169" t="s">
        <v>38</v>
      </c>
      <c r="I198" s="56">
        <v>0</v>
      </c>
      <c r="J198" s="56">
        <v>0</v>
      </c>
      <c r="K198" s="56">
        <v>0</v>
      </c>
      <c r="L198" s="56">
        <v>0</v>
      </c>
      <c r="M198" s="56">
        <v>0</v>
      </c>
      <c r="N198" s="56">
        <v>0</v>
      </c>
      <c r="O198" s="269">
        <v>3456</v>
      </c>
      <c r="P198" s="56">
        <v>0</v>
      </c>
      <c r="Q198" s="20">
        <v>3456</v>
      </c>
      <c r="R198" s="10" t="s">
        <v>217</v>
      </c>
      <c r="S198" s="270">
        <v>43255</v>
      </c>
      <c r="T198" s="270">
        <v>43258</v>
      </c>
      <c r="U198" s="271" t="s">
        <v>24</v>
      </c>
      <c r="V198" s="270">
        <v>43280</v>
      </c>
      <c r="W198" s="21" t="s">
        <v>51</v>
      </c>
      <c r="X198" s="22">
        <v>0.94</v>
      </c>
      <c r="Y198" s="22">
        <v>2.5999999999999999E-2</v>
      </c>
      <c r="Z198" s="23">
        <v>0.39</v>
      </c>
      <c r="AA198" s="23">
        <v>1.52</v>
      </c>
      <c r="AB198" s="23">
        <v>5253.12</v>
      </c>
      <c r="AC198" s="21" t="s">
        <v>25</v>
      </c>
      <c r="AD198" s="21" t="s">
        <v>44</v>
      </c>
      <c r="AE198" s="21" t="s">
        <v>84</v>
      </c>
      <c r="AF198" s="24" t="s">
        <v>27</v>
      </c>
      <c r="AG198" s="21" t="s">
        <v>58</v>
      </c>
      <c r="AH198" s="19" t="s">
        <v>56</v>
      </c>
      <c r="AI198" s="25" t="s">
        <v>74</v>
      </c>
      <c r="AJ198" s="25"/>
      <c r="AK198" s="213"/>
      <c r="AL198" s="8"/>
    </row>
    <row r="199" spans="1:38" ht="17.25" hidden="1" customHeight="1">
      <c r="A199" s="19" t="s">
        <v>29</v>
      </c>
      <c r="B199" s="19" t="s">
        <v>13</v>
      </c>
      <c r="C199" s="19" t="s">
        <v>46</v>
      </c>
      <c r="D199" s="67" t="s">
        <v>81</v>
      </c>
      <c r="E199" s="9" t="s">
        <v>67</v>
      </c>
      <c r="F199" s="9" t="s">
        <v>50</v>
      </c>
      <c r="G199" s="88" t="s">
        <v>205</v>
      </c>
      <c r="H199" s="212" t="s">
        <v>17</v>
      </c>
      <c r="I199" s="56">
        <v>0</v>
      </c>
      <c r="J199" s="56">
        <v>0</v>
      </c>
      <c r="K199" s="56">
        <v>0</v>
      </c>
      <c r="L199" s="56">
        <v>0</v>
      </c>
      <c r="M199" s="90">
        <v>0</v>
      </c>
      <c r="N199" s="272">
        <v>10872</v>
      </c>
      <c r="O199" s="56">
        <v>0</v>
      </c>
      <c r="P199" s="56">
        <v>0</v>
      </c>
      <c r="Q199" s="91">
        <v>10872</v>
      </c>
      <c r="R199" s="10" t="s">
        <v>217</v>
      </c>
      <c r="S199" s="270">
        <v>43255</v>
      </c>
      <c r="T199" s="270">
        <v>43258</v>
      </c>
      <c r="U199" s="271" t="s">
        <v>24</v>
      </c>
      <c r="V199" s="270">
        <v>43280</v>
      </c>
      <c r="W199" s="21" t="s">
        <v>51</v>
      </c>
      <c r="X199" s="22">
        <v>0.8</v>
      </c>
      <c r="Y199" s="22">
        <v>2.5000000000000001E-2</v>
      </c>
      <c r="Z199" s="23">
        <v>0.39</v>
      </c>
      <c r="AA199" s="23">
        <v>1.52</v>
      </c>
      <c r="AB199" s="23">
        <v>16525.439999999999</v>
      </c>
      <c r="AC199" s="21" t="s">
        <v>25</v>
      </c>
      <c r="AD199" s="21" t="s">
        <v>44</v>
      </c>
      <c r="AE199" s="21" t="s">
        <v>84</v>
      </c>
      <c r="AF199" s="24" t="s">
        <v>27</v>
      </c>
      <c r="AG199" s="21" t="s">
        <v>58</v>
      </c>
      <c r="AH199" s="19" t="s">
        <v>56</v>
      </c>
      <c r="AI199" s="25" t="s">
        <v>74</v>
      </c>
      <c r="AJ199" s="96"/>
      <c r="AK199" s="214"/>
      <c r="AL199" s="8"/>
    </row>
    <row r="200" spans="1:38" ht="17.25" hidden="1" customHeight="1">
      <c r="A200" s="19" t="s">
        <v>29</v>
      </c>
      <c r="B200" s="19" t="s">
        <v>13</v>
      </c>
      <c r="C200" s="19" t="s">
        <v>46</v>
      </c>
      <c r="D200" s="67" t="s">
        <v>81</v>
      </c>
      <c r="E200" s="9" t="s">
        <v>67</v>
      </c>
      <c r="F200" s="9" t="s">
        <v>50</v>
      </c>
      <c r="G200" s="88" t="s">
        <v>205</v>
      </c>
      <c r="H200" s="212" t="s">
        <v>17</v>
      </c>
      <c r="I200" s="56">
        <v>0</v>
      </c>
      <c r="J200" s="56">
        <v>0</v>
      </c>
      <c r="K200" s="56">
        <v>0</v>
      </c>
      <c r="L200" s="56">
        <v>0</v>
      </c>
      <c r="M200" s="90">
        <v>9288</v>
      </c>
      <c r="N200" s="90">
        <v>8064</v>
      </c>
      <c r="O200" s="56">
        <v>0</v>
      </c>
      <c r="P200" s="56">
        <v>0</v>
      </c>
      <c r="Q200" s="91">
        <v>17352</v>
      </c>
      <c r="R200" s="10" t="s">
        <v>217</v>
      </c>
      <c r="S200" s="202">
        <v>43255</v>
      </c>
      <c r="T200" s="202">
        <v>43258</v>
      </c>
      <c r="U200" s="196" t="s">
        <v>24</v>
      </c>
      <c r="V200" s="202">
        <v>43280</v>
      </c>
      <c r="W200" s="21" t="s">
        <v>51</v>
      </c>
      <c r="X200" s="22">
        <v>0.8</v>
      </c>
      <c r="Y200" s="22">
        <v>2.5000000000000001E-2</v>
      </c>
      <c r="Z200" s="23">
        <v>0.39</v>
      </c>
      <c r="AA200" s="23">
        <v>1.52</v>
      </c>
      <c r="AB200" s="23">
        <v>26375.040000000001</v>
      </c>
      <c r="AC200" s="21" t="s">
        <v>25</v>
      </c>
      <c r="AD200" s="21" t="s">
        <v>44</v>
      </c>
      <c r="AE200" s="21" t="s">
        <v>84</v>
      </c>
      <c r="AF200" s="24" t="s">
        <v>27</v>
      </c>
      <c r="AG200" s="21" t="s">
        <v>58</v>
      </c>
      <c r="AH200" s="19" t="s">
        <v>56</v>
      </c>
      <c r="AI200" s="25" t="s">
        <v>74</v>
      </c>
      <c r="AJ200" s="96"/>
      <c r="AK200" s="214"/>
      <c r="AL200" s="8"/>
    </row>
    <row r="201" spans="1:38" ht="16.5" hidden="1" customHeight="1">
      <c r="A201" s="87" t="s">
        <v>29</v>
      </c>
      <c r="B201" s="87" t="s">
        <v>13</v>
      </c>
      <c r="C201" s="87" t="s">
        <v>46</v>
      </c>
      <c r="D201" s="30" t="s">
        <v>48</v>
      </c>
      <c r="E201" s="9" t="s">
        <v>67</v>
      </c>
      <c r="F201" s="9">
        <v>3000</v>
      </c>
      <c r="G201" s="247" t="s">
        <v>227</v>
      </c>
      <c r="H201" s="212" t="s">
        <v>17</v>
      </c>
      <c r="I201" s="56">
        <v>0</v>
      </c>
      <c r="J201" s="56">
        <v>0</v>
      </c>
      <c r="K201" s="90">
        <v>7344</v>
      </c>
      <c r="L201" s="90">
        <v>14616</v>
      </c>
      <c r="M201" s="90">
        <v>14616</v>
      </c>
      <c r="N201" s="90">
        <v>7344</v>
      </c>
      <c r="O201" s="56">
        <v>0</v>
      </c>
      <c r="P201" s="56">
        <v>0</v>
      </c>
      <c r="Q201" s="91">
        <v>43920</v>
      </c>
      <c r="R201" s="215"/>
      <c r="S201" s="202">
        <v>43255</v>
      </c>
      <c r="T201" s="202">
        <v>43258</v>
      </c>
      <c r="U201" s="196" t="s">
        <v>24</v>
      </c>
      <c r="V201" s="202">
        <v>43280</v>
      </c>
      <c r="W201" s="21" t="s">
        <v>51</v>
      </c>
      <c r="X201" s="22">
        <v>0.61</v>
      </c>
      <c r="Y201" s="22">
        <v>0.02</v>
      </c>
      <c r="Z201" s="23">
        <v>0.39</v>
      </c>
      <c r="AA201" s="23">
        <v>1.17</v>
      </c>
      <c r="AB201" s="94">
        <v>51386.399999999994</v>
      </c>
      <c r="AC201" s="21" t="s">
        <v>25</v>
      </c>
      <c r="AD201" s="21" t="s">
        <v>44</v>
      </c>
      <c r="AE201" s="21" t="s">
        <v>84</v>
      </c>
      <c r="AF201" s="24" t="s">
        <v>27</v>
      </c>
      <c r="AG201" s="215" t="s">
        <v>225</v>
      </c>
      <c r="AH201" s="19" t="s">
        <v>197</v>
      </c>
      <c r="AI201" s="66" t="s">
        <v>230</v>
      </c>
      <c r="AJ201" s="96"/>
      <c r="AK201" s="214"/>
      <c r="AL201" s="8"/>
    </row>
    <row r="202" spans="1:38" ht="16.5" hidden="1" customHeight="1">
      <c r="A202" s="87" t="s">
        <v>29</v>
      </c>
      <c r="B202" s="87" t="s">
        <v>13</v>
      </c>
      <c r="C202" s="87" t="s">
        <v>46</v>
      </c>
      <c r="D202" s="30" t="s">
        <v>48</v>
      </c>
      <c r="E202" s="9" t="s">
        <v>67</v>
      </c>
      <c r="F202" s="9">
        <v>3000</v>
      </c>
      <c r="G202" s="247" t="s">
        <v>227</v>
      </c>
      <c r="H202" s="212" t="s">
        <v>38</v>
      </c>
      <c r="I202" s="56">
        <v>0</v>
      </c>
      <c r="J202" s="56">
        <v>0</v>
      </c>
      <c r="K202" s="90">
        <v>6336</v>
      </c>
      <c r="L202" s="90">
        <v>9000</v>
      </c>
      <c r="M202" s="90">
        <v>9936</v>
      </c>
      <c r="N202" s="90">
        <v>6336</v>
      </c>
      <c r="O202" s="56">
        <v>0</v>
      </c>
      <c r="P202" s="56">
        <v>0</v>
      </c>
      <c r="Q202" s="91">
        <v>31608</v>
      </c>
      <c r="R202" s="215"/>
      <c r="S202" s="202">
        <v>43255</v>
      </c>
      <c r="T202" s="202">
        <v>43258</v>
      </c>
      <c r="U202" s="196" t="s">
        <v>24</v>
      </c>
      <c r="V202" s="202">
        <v>43280</v>
      </c>
      <c r="W202" s="21" t="s">
        <v>51</v>
      </c>
      <c r="X202" s="22">
        <v>0.61</v>
      </c>
      <c r="Y202" s="22">
        <v>0.02</v>
      </c>
      <c r="Z202" s="23">
        <v>0.39</v>
      </c>
      <c r="AA202" s="273">
        <v>1.22</v>
      </c>
      <c r="AB202" s="94">
        <v>38561.760000000002</v>
      </c>
      <c r="AC202" s="21" t="s">
        <v>25</v>
      </c>
      <c r="AD202" s="21" t="s">
        <v>44</v>
      </c>
      <c r="AE202" s="21" t="s">
        <v>84</v>
      </c>
      <c r="AF202" s="24" t="s">
        <v>27</v>
      </c>
      <c r="AG202" s="215" t="s">
        <v>222</v>
      </c>
      <c r="AH202" s="19" t="s">
        <v>197</v>
      </c>
      <c r="AI202" s="66" t="s">
        <v>230</v>
      </c>
      <c r="AJ202" s="96"/>
      <c r="AK202" s="214"/>
      <c r="AL202" s="8"/>
    </row>
    <row r="203" spans="1:38" ht="16.5" hidden="1" customHeight="1">
      <c r="A203" s="87" t="s">
        <v>29</v>
      </c>
      <c r="B203" s="87" t="s">
        <v>13</v>
      </c>
      <c r="C203" s="87" t="s">
        <v>46</v>
      </c>
      <c r="D203" s="30" t="s">
        <v>48</v>
      </c>
      <c r="E203" s="9" t="s">
        <v>67</v>
      </c>
      <c r="F203" s="9">
        <v>3000</v>
      </c>
      <c r="G203" s="247" t="s">
        <v>227</v>
      </c>
      <c r="H203" s="212" t="s">
        <v>16</v>
      </c>
      <c r="I203" s="56">
        <v>0</v>
      </c>
      <c r="J203" s="56">
        <v>0</v>
      </c>
      <c r="K203" s="90">
        <v>5040</v>
      </c>
      <c r="L203" s="90">
        <v>11016</v>
      </c>
      <c r="M203" s="90">
        <v>11016</v>
      </c>
      <c r="N203" s="90">
        <v>5544</v>
      </c>
      <c r="O203" s="56">
        <v>0</v>
      </c>
      <c r="P203" s="56">
        <v>0</v>
      </c>
      <c r="Q203" s="91">
        <v>32616</v>
      </c>
      <c r="R203" s="215"/>
      <c r="S203" s="202">
        <v>43255</v>
      </c>
      <c r="T203" s="202">
        <v>43258</v>
      </c>
      <c r="U203" s="196" t="s">
        <v>24</v>
      </c>
      <c r="V203" s="202">
        <v>43280</v>
      </c>
      <c r="W203" s="21" t="s">
        <v>51</v>
      </c>
      <c r="X203" s="22">
        <v>0.61</v>
      </c>
      <c r="Y203" s="22">
        <v>0.02</v>
      </c>
      <c r="Z203" s="23">
        <v>0.39</v>
      </c>
      <c r="AA203" s="261">
        <v>1.17</v>
      </c>
      <c r="AB203" s="94">
        <v>38160.720000000001</v>
      </c>
      <c r="AC203" s="21" t="s">
        <v>25</v>
      </c>
      <c r="AD203" s="21" t="s">
        <v>44</v>
      </c>
      <c r="AE203" s="21" t="s">
        <v>84</v>
      </c>
      <c r="AF203" s="24" t="s">
        <v>27</v>
      </c>
      <c r="AG203" s="215" t="s">
        <v>222</v>
      </c>
      <c r="AH203" s="19" t="s">
        <v>197</v>
      </c>
      <c r="AI203" s="66" t="s">
        <v>230</v>
      </c>
      <c r="AJ203" s="96"/>
      <c r="AK203" s="214"/>
      <c r="AL203" s="8"/>
    </row>
    <row r="204" spans="1:38" ht="16.5" hidden="1" customHeight="1">
      <c r="A204" s="87" t="s">
        <v>29</v>
      </c>
      <c r="B204" s="87" t="s">
        <v>13</v>
      </c>
      <c r="C204" s="87" t="s">
        <v>46</v>
      </c>
      <c r="D204" s="30" t="s">
        <v>48</v>
      </c>
      <c r="E204" s="9" t="s">
        <v>67</v>
      </c>
      <c r="F204" s="9">
        <v>3000</v>
      </c>
      <c r="G204" s="247" t="s">
        <v>227</v>
      </c>
      <c r="H204" s="212" t="s">
        <v>40</v>
      </c>
      <c r="I204" s="56">
        <v>0</v>
      </c>
      <c r="J204" s="56">
        <v>0</v>
      </c>
      <c r="K204" s="90">
        <v>5976</v>
      </c>
      <c r="L204" s="90">
        <v>12816</v>
      </c>
      <c r="M204" s="90">
        <v>13824</v>
      </c>
      <c r="N204" s="90">
        <v>4968</v>
      </c>
      <c r="O204" s="56">
        <v>0</v>
      </c>
      <c r="P204" s="56">
        <v>0</v>
      </c>
      <c r="Q204" s="91">
        <v>37584</v>
      </c>
      <c r="R204" s="215"/>
      <c r="S204" s="202">
        <v>43255</v>
      </c>
      <c r="T204" s="202">
        <v>43258</v>
      </c>
      <c r="U204" s="196" t="s">
        <v>24</v>
      </c>
      <c r="V204" s="202">
        <v>43280</v>
      </c>
      <c r="W204" s="21" t="s">
        <v>51</v>
      </c>
      <c r="X204" s="22">
        <v>0.61</v>
      </c>
      <c r="Y204" s="22">
        <v>0.02</v>
      </c>
      <c r="Z204" s="23">
        <v>0.39</v>
      </c>
      <c r="AA204" s="261">
        <v>1.17</v>
      </c>
      <c r="AB204" s="94">
        <v>43973.279999999999</v>
      </c>
      <c r="AC204" s="21" t="s">
        <v>25</v>
      </c>
      <c r="AD204" s="21" t="s">
        <v>44</v>
      </c>
      <c r="AE204" s="21" t="s">
        <v>84</v>
      </c>
      <c r="AF204" s="24" t="s">
        <v>27</v>
      </c>
      <c r="AG204" s="215" t="s">
        <v>225</v>
      </c>
      <c r="AH204" s="19" t="s">
        <v>197</v>
      </c>
      <c r="AI204" s="66" t="s">
        <v>230</v>
      </c>
      <c r="AJ204" s="96"/>
      <c r="AK204" s="214"/>
      <c r="AL204" s="8"/>
    </row>
    <row r="205" spans="1:38" ht="16.5" hidden="1" customHeight="1">
      <c r="A205" s="87" t="s">
        <v>29</v>
      </c>
      <c r="B205" s="87" t="s">
        <v>13</v>
      </c>
      <c r="C205" s="87" t="s">
        <v>46</v>
      </c>
      <c r="D205" s="30" t="s">
        <v>48</v>
      </c>
      <c r="E205" s="9" t="s">
        <v>67</v>
      </c>
      <c r="F205" s="9">
        <v>3000</v>
      </c>
      <c r="G205" s="247" t="s">
        <v>227</v>
      </c>
      <c r="H205" s="212" t="s">
        <v>41</v>
      </c>
      <c r="I205" s="56">
        <v>0</v>
      </c>
      <c r="J205" s="56">
        <v>0</v>
      </c>
      <c r="K205" s="90">
        <v>8640</v>
      </c>
      <c r="L205" s="90">
        <v>16992</v>
      </c>
      <c r="M205" s="90">
        <v>16992</v>
      </c>
      <c r="N205" s="90">
        <v>8640</v>
      </c>
      <c r="O205" s="56">
        <v>0</v>
      </c>
      <c r="P205" s="56">
        <v>0</v>
      </c>
      <c r="Q205" s="91">
        <v>51264</v>
      </c>
      <c r="R205" s="215"/>
      <c r="S205" s="202">
        <v>43255</v>
      </c>
      <c r="T205" s="202">
        <v>43258</v>
      </c>
      <c r="U205" s="196" t="s">
        <v>24</v>
      </c>
      <c r="V205" s="202">
        <v>43280</v>
      </c>
      <c r="W205" s="21" t="s">
        <v>51</v>
      </c>
      <c r="X205" s="22">
        <v>0.61</v>
      </c>
      <c r="Y205" s="22">
        <v>0.02</v>
      </c>
      <c r="Z205" s="23">
        <v>0.39</v>
      </c>
      <c r="AA205" s="261">
        <v>1.17</v>
      </c>
      <c r="AB205" s="94">
        <v>59978.879999999997</v>
      </c>
      <c r="AC205" s="21" t="s">
        <v>25</v>
      </c>
      <c r="AD205" s="21" t="s">
        <v>44</v>
      </c>
      <c r="AE205" s="21" t="s">
        <v>84</v>
      </c>
      <c r="AF205" s="24" t="s">
        <v>27</v>
      </c>
      <c r="AG205" s="215" t="s">
        <v>225</v>
      </c>
      <c r="AH205" s="19" t="s">
        <v>197</v>
      </c>
      <c r="AI205" s="66" t="s">
        <v>230</v>
      </c>
      <c r="AJ205" s="96"/>
      <c r="AK205" s="214"/>
      <c r="AL205" s="8"/>
    </row>
    <row r="206" spans="1:38" ht="16.5" hidden="1" customHeight="1">
      <c r="A206" s="87" t="s">
        <v>29</v>
      </c>
      <c r="B206" s="87" t="s">
        <v>13</v>
      </c>
      <c r="C206" s="87" t="s">
        <v>46</v>
      </c>
      <c r="D206" s="30" t="s">
        <v>48</v>
      </c>
      <c r="E206" s="9" t="s">
        <v>67</v>
      </c>
      <c r="F206" s="9">
        <v>3000</v>
      </c>
      <c r="G206" s="247" t="s">
        <v>227</v>
      </c>
      <c r="H206" s="212" t="s">
        <v>15</v>
      </c>
      <c r="I206" s="56">
        <v>0</v>
      </c>
      <c r="J206" s="56">
        <v>0</v>
      </c>
      <c r="K206" s="90">
        <v>5616</v>
      </c>
      <c r="L206" s="90">
        <v>11160</v>
      </c>
      <c r="M206" s="90">
        <v>11160</v>
      </c>
      <c r="N206" s="90">
        <v>5616</v>
      </c>
      <c r="O206" s="56">
        <v>0</v>
      </c>
      <c r="P206" s="56">
        <v>0</v>
      </c>
      <c r="Q206" s="91">
        <v>33552</v>
      </c>
      <c r="R206" s="215"/>
      <c r="S206" s="202">
        <v>43255</v>
      </c>
      <c r="T206" s="202">
        <v>43258</v>
      </c>
      <c r="U206" s="196" t="s">
        <v>24</v>
      </c>
      <c r="V206" s="202">
        <v>43280</v>
      </c>
      <c r="W206" s="21" t="s">
        <v>51</v>
      </c>
      <c r="X206" s="22">
        <v>0.61</v>
      </c>
      <c r="Y206" s="22">
        <v>0.02</v>
      </c>
      <c r="Z206" s="23">
        <v>0.39</v>
      </c>
      <c r="AA206" s="261">
        <v>1.17</v>
      </c>
      <c r="AB206" s="94">
        <v>39255.839999999997</v>
      </c>
      <c r="AC206" s="21" t="s">
        <v>25</v>
      </c>
      <c r="AD206" s="21" t="s">
        <v>44</v>
      </c>
      <c r="AE206" s="21" t="s">
        <v>84</v>
      </c>
      <c r="AF206" s="24" t="s">
        <v>27</v>
      </c>
      <c r="AG206" s="215" t="s">
        <v>225</v>
      </c>
      <c r="AH206" s="19" t="s">
        <v>197</v>
      </c>
      <c r="AI206" s="66" t="s">
        <v>230</v>
      </c>
      <c r="AJ206" s="96"/>
      <c r="AK206" s="214"/>
      <c r="AL206" s="8"/>
    </row>
    <row r="207" spans="1:38" ht="16.5" hidden="1" customHeight="1">
      <c r="A207" s="87" t="s">
        <v>29</v>
      </c>
      <c r="B207" s="87" t="s">
        <v>13</v>
      </c>
      <c r="C207" s="87" t="s">
        <v>46</v>
      </c>
      <c r="D207" s="30" t="s">
        <v>48</v>
      </c>
      <c r="E207" s="9" t="s">
        <v>67</v>
      </c>
      <c r="F207" s="9">
        <v>3000</v>
      </c>
      <c r="G207" s="247" t="s">
        <v>227</v>
      </c>
      <c r="H207" s="212" t="s">
        <v>216</v>
      </c>
      <c r="I207" s="56">
        <v>0</v>
      </c>
      <c r="J207" s="56">
        <v>0</v>
      </c>
      <c r="K207" s="90">
        <v>2664</v>
      </c>
      <c r="L207" s="90">
        <v>5328</v>
      </c>
      <c r="M207" s="90">
        <v>5328</v>
      </c>
      <c r="N207" s="90">
        <v>2664</v>
      </c>
      <c r="O207" s="56">
        <v>0</v>
      </c>
      <c r="P207" s="56">
        <v>0</v>
      </c>
      <c r="Q207" s="91">
        <v>15984</v>
      </c>
      <c r="R207" s="215"/>
      <c r="S207" s="202">
        <v>43255</v>
      </c>
      <c r="T207" s="202">
        <v>43258</v>
      </c>
      <c r="U207" s="196" t="s">
        <v>24</v>
      </c>
      <c r="V207" s="202">
        <v>43280</v>
      </c>
      <c r="W207" s="21" t="s">
        <v>51</v>
      </c>
      <c r="X207" s="22">
        <v>0.61</v>
      </c>
      <c r="Y207" s="22">
        <v>0.02</v>
      </c>
      <c r="Z207" s="23">
        <v>0.39</v>
      </c>
      <c r="AA207" s="261">
        <v>1.17</v>
      </c>
      <c r="AB207" s="94">
        <v>18701.28</v>
      </c>
      <c r="AC207" s="21" t="s">
        <v>25</v>
      </c>
      <c r="AD207" s="21" t="s">
        <v>44</v>
      </c>
      <c r="AE207" s="21" t="s">
        <v>84</v>
      </c>
      <c r="AF207" s="24" t="s">
        <v>229</v>
      </c>
      <c r="AG207" s="215" t="s">
        <v>225</v>
      </c>
      <c r="AH207" s="19" t="s">
        <v>197</v>
      </c>
      <c r="AI207" s="66" t="s">
        <v>230</v>
      </c>
      <c r="AJ207" s="96"/>
      <c r="AK207" s="214"/>
      <c r="AL207" s="8"/>
    </row>
    <row r="208" spans="1:38" ht="16.5" hidden="1" customHeight="1">
      <c r="A208" s="87" t="s">
        <v>29</v>
      </c>
      <c r="B208" s="87" t="s">
        <v>13</v>
      </c>
      <c r="C208" s="87" t="s">
        <v>46</v>
      </c>
      <c r="D208" s="89" t="s">
        <v>49</v>
      </c>
      <c r="E208" s="88" t="s">
        <v>68</v>
      </c>
      <c r="F208" s="88">
        <v>4000</v>
      </c>
      <c r="G208" s="247" t="s">
        <v>227</v>
      </c>
      <c r="H208" s="212" t="s">
        <v>17</v>
      </c>
      <c r="I208" s="56">
        <v>0</v>
      </c>
      <c r="J208" s="56">
        <v>0</v>
      </c>
      <c r="K208" s="90">
        <v>4104</v>
      </c>
      <c r="L208" s="90">
        <v>4104</v>
      </c>
      <c r="M208" s="90">
        <v>4104</v>
      </c>
      <c r="N208" s="56">
        <v>0</v>
      </c>
      <c r="O208" s="56">
        <v>0</v>
      </c>
      <c r="P208" s="56">
        <v>0</v>
      </c>
      <c r="Q208" s="91">
        <v>12312</v>
      </c>
      <c r="R208" s="215"/>
      <c r="S208" s="202">
        <v>43255</v>
      </c>
      <c r="T208" s="202">
        <v>43258</v>
      </c>
      <c r="U208" s="196" t="s">
        <v>24</v>
      </c>
      <c r="V208" s="202">
        <v>43280</v>
      </c>
      <c r="W208" s="21" t="s">
        <v>51</v>
      </c>
      <c r="X208" s="22">
        <v>0.39</v>
      </c>
      <c r="Y208" s="22">
        <v>0.02</v>
      </c>
      <c r="Z208" s="23">
        <v>0.39</v>
      </c>
      <c r="AA208" s="261">
        <v>1.02</v>
      </c>
      <c r="AB208" s="94">
        <v>12558.24</v>
      </c>
      <c r="AC208" s="21" t="s">
        <v>25</v>
      </c>
      <c r="AD208" s="21" t="s">
        <v>44</v>
      </c>
      <c r="AE208" s="21" t="s">
        <v>84</v>
      </c>
      <c r="AF208" s="24" t="s">
        <v>27</v>
      </c>
      <c r="AG208" s="215" t="s">
        <v>222</v>
      </c>
      <c r="AH208" s="19" t="s">
        <v>197</v>
      </c>
      <c r="AI208" s="66" t="s">
        <v>230</v>
      </c>
      <c r="AJ208" s="96"/>
      <c r="AK208" s="214"/>
      <c r="AL208" s="8"/>
    </row>
    <row r="209" spans="1:38" ht="17.25" hidden="1" customHeight="1">
      <c r="A209" s="87" t="s">
        <v>29</v>
      </c>
      <c r="B209" s="87" t="s">
        <v>13</v>
      </c>
      <c r="C209" s="87" t="s">
        <v>46</v>
      </c>
      <c r="D209" s="89" t="s">
        <v>49</v>
      </c>
      <c r="E209" s="88" t="s">
        <v>68</v>
      </c>
      <c r="F209" s="88">
        <v>4000</v>
      </c>
      <c r="G209" s="247" t="s">
        <v>227</v>
      </c>
      <c r="H209" s="212" t="s">
        <v>38</v>
      </c>
      <c r="I209" s="56">
        <v>0</v>
      </c>
      <c r="J209" s="56">
        <v>0</v>
      </c>
      <c r="K209" s="90">
        <v>3528</v>
      </c>
      <c r="L209" s="90">
        <v>3528</v>
      </c>
      <c r="M209" s="90">
        <v>3528</v>
      </c>
      <c r="N209" s="56">
        <v>0</v>
      </c>
      <c r="O209" s="56">
        <v>0</v>
      </c>
      <c r="P209" s="56">
        <v>0</v>
      </c>
      <c r="Q209" s="91">
        <v>10584</v>
      </c>
      <c r="R209" s="215"/>
      <c r="S209" s="202">
        <v>43255</v>
      </c>
      <c r="T209" s="202">
        <v>43258</v>
      </c>
      <c r="U209" s="196" t="s">
        <v>24</v>
      </c>
      <c r="V209" s="202">
        <v>43280</v>
      </c>
      <c r="W209" s="21" t="s">
        <v>51</v>
      </c>
      <c r="X209" s="22">
        <v>0.39</v>
      </c>
      <c r="Y209" s="22">
        <v>0.02</v>
      </c>
      <c r="Z209" s="23">
        <v>0.39</v>
      </c>
      <c r="AA209" s="262">
        <v>1.05</v>
      </c>
      <c r="AB209" s="94">
        <v>11113.2</v>
      </c>
      <c r="AC209" s="21" t="s">
        <v>25</v>
      </c>
      <c r="AD209" s="21" t="s">
        <v>44</v>
      </c>
      <c r="AE209" s="21" t="s">
        <v>84</v>
      </c>
      <c r="AF209" s="24" t="s">
        <v>27</v>
      </c>
      <c r="AG209" s="215" t="s">
        <v>222</v>
      </c>
      <c r="AH209" s="19" t="s">
        <v>197</v>
      </c>
      <c r="AI209" s="66" t="s">
        <v>230</v>
      </c>
      <c r="AJ209" s="96"/>
      <c r="AK209" s="214"/>
      <c r="AL209" s="8"/>
    </row>
    <row r="210" spans="1:38" ht="19.5" hidden="1" customHeight="1">
      <c r="A210" s="87" t="s">
        <v>29</v>
      </c>
      <c r="B210" s="87" t="s">
        <v>13</v>
      </c>
      <c r="C210" s="87" t="s">
        <v>46</v>
      </c>
      <c r="D210" s="89" t="s">
        <v>49</v>
      </c>
      <c r="E210" s="88" t="s">
        <v>68</v>
      </c>
      <c r="F210" s="88">
        <v>4000</v>
      </c>
      <c r="G210" s="247" t="s">
        <v>227</v>
      </c>
      <c r="H210" s="212" t="s">
        <v>16</v>
      </c>
      <c r="I210" s="56">
        <v>0</v>
      </c>
      <c r="J210" s="56">
        <v>0</v>
      </c>
      <c r="K210" s="90">
        <v>2160</v>
      </c>
      <c r="L210" s="90">
        <v>2160</v>
      </c>
      <c r="M210" s="90">
        <v>2160</v>
      </c>
      <c r="N210" s="56">
        <v>0</v>
      </c>
      <c r="O210" s="56">
        <v>0</v>
      </c>
      <c r="P210" s="56">
        <v>0</v>
      </c>
      <c r="Q210" s="91">
        <v>6480</v>
      </c>
      <c r="R210" s="215"/>
      <c r="S210" s="202">
        <v>43255</v>
      </c>
      <c r="T210" s="202">
        <v>43258</v>
      </c>
      <c r="U210" s="196" t="s">
        <v>24</v>
      </c>
      <c r="V210" s="202">
        <v>43280</v>
      </c>
      <c r="W210" s="21" t="s">
        <v>51</v>
      </c>
      <c r="X210" s="22">
        <v>0.39</v>
      </c>
      <c r="Y210" s="22">
        <v>0.02</v>
      </c>
      <c r="Z210" s="23">
        <v>0.39</v>
      </c>
      <c r="AA210" s="261">
        <v>1.02</v>
      </c>
      <c r="AB210" s="94">
        <v>6609.6</v>
      </c>
      <c r="AC210" s="21" t="s">
        <v>25</v>
      </c>
      <c r="AD210" s="21" t="s">
        <v>44</v>
      </c>
      <c r="AE210" s="21" t="s">
        <v>84</v>
      </c>
      <c r="AF210" s="24" t="s">
        <v>27</v>
      </c>
      <c r="AG210" s="215" t="s">
        <v>222</v>
      </c>
      <c r="AH210" s="19" t="s">
        <v>197</v>
      </c>
      <c r="AI210" s="66" t="s">
        <v>230</v>
      </c>
      <c r="AJ210" s="96"/>
      <c r="AK210" s="214"/>
      <c r="AL210" s="8"/>
    </row>
    <row r="211" spans="1:38" ht="16.5" hidden="1" customHeight="1">
      <c r="A211" s="87" t="s">
        <v>29</v>
      </c>
      <c r="B211" s="87" t="s">
        <v>13</v>
      </c>
      <c r="C211" s="87" t="s">
        <v>46</v>
      </c>
      <c r="D211" s="89" t="s">
        <v>49</v>
      </c>
      <c r="E211" s="88" t="s">
        <v>68</v>
      </c>
      <c r="F211" s="88">
        <v>4000</v>
      </c>
      <c r="G211" s="247" t="s">
        <v>227</v>
      </c>
      <c r="H211" s="212" t="s">
        <v>40</v>
      </c>
      <c r="I211" s="56">
        <v>0</v>
      </c>
      <c r="J211" s="56">
        <v>0</v>
      </c>
      <c r="K211" s="90">
        <v>3312</v>
      </c>
      <c r="L211" s="90">
        <v>1080</v>
      </c>
      <c r="M211" s="90">
        <v>1008</v>
      </c>
      <c r="N211" s="56">
        <v>0</v>
      </c>
      <c r="O211" s="56">
        <v>0</v>
      </c>
      <c r="P211" s="56">
        <v>0</v>
      </c>
      <c r="Q211" s="91">
        <v>5400</v>
      </c>
      <c r="R211" s="215"/>
      <c r="S211" s="202">
        <v>43255</v>
      </c>
      <c r="T211" s="202">
        <v>43258</v>
      </c>
      <c r="U211" s="196" t="s">
        <v>24</v>
      </c>
      <c r="V211" s="202">
        <v>43280</v>
      </c>
      <c r="W211" s="21" t="s">
        <v>51</v>
      </c>
      <c r="X211" s="22">
        <v>0.39</v>
      </c>
      <c r="Y211" s="22">
        <v>0.02</v>
      </c>
      <c r="Z211" s="23">
        <v>0.39</v>
      </c>
      <c r="AA211" s="261">
        <v>1.02</v>
      </c>
      <c r="AB211" s="94">
        <v>5508</v>
      </c>
      <c r="AC211" s="21" t="s">
        <v>25</v>
      </c>
      <c r="AD211" s="21" t="s">
        <v>44</v>
      </c>
      <c r="AE211" s="21" t="s">
        <v>84</v>
      </c>
      <c r="AF211" s="24" t="s">
        <v>27</v>
      </c>
      <c r="AG211" s="215" t="s">
        <v>222</v>
      </c>
      <c r="AH211" s="19" t="s">
        <v>197</v>
      </c>
      <c r="AI211" s="66" t="s">
        <v>230</v>
      </c>
      <c r="AJ211" s="96"/>
      <c r="AK211" s="214"/>
      <c r="AL211" s="8"/>
    </row>
    <row r="212" spans="1:38" ht="16.5" hidden="1" customHeight="1">
      <c r="A212" s="87" t="s">
        <v>29</v>
      </c>
      <c r="B212" s="87" t="s">
        <v>13</v>
      </c>
      <c r="C212" s="87" t="s">
        <v>46</v>
      </c>
      <c r="D212" s="89" t="s">
        <v>49</v>
      </c>
      <c r="E212" s="88" t="s">
        <v>68</v>
      </c>
      <c r="F212" s="88">
        <v>4000</v>
      </c>
      <c r="G212" s="247" t="s">
        <v>227</v>
      </c>
      <c r="H212" s="212" t="s">
        <v>41</v>
      </c>
      <c r="I212" s="56">
        <v>0</v>
      </c>
      <c r="J212" s="56">
        <v>0</v>
      </c>
      <c r="K212" s="90">
        <v>10008</v>
      </c>
      <c r="L212" s="90">
        <v>10008</v>
      </c>
      <c r="M212" s="90">
        <v>10008</v>
      </c>
      <c r="N212" s="56">
        <v>0</v>
      </c>
      <c r="O212" s="56">
        <v>0</v>
      </c>
      <c r="P212" s="56">
        <v>0</v>
      </c>
      <c r="Q212" s="91">
        <v>30024</v>
      </c>
      <c r="R212" s="215"/>
      <c r="S212" s="202">
        <v>43255</v>
      </c>
      <c r="T212" s="202">
        <v>43258</v>
      </c>
      <c r="U212" s="196" t="s">
        <v>24</v>
      </c>
      <c r="V212" s="202">
        <v>43280</v>
      </c>
      <c r="W212" s="21" t="s">
        <v>51</v>
      </c>
      <c r="X212" s="22">
        <v>0.39</v>
      </c>
      <c r="Y212" s="22">
        <v>0.02</v>
      </c>
      <c r="Z212" s="23">
        <v>0.39</v>
      </c>
      <c r="AA212" s="261">
        <v>1.02</v>
      </c>
      <c r="AB212" s="94">
        <v>30624.48</v>
      </c>
      <c r="AC212" s="21" t="s">
        <v>25</v>
      </c>
      <c r="AD212" s="21" t="s">
        <v>44</v>
      </c>
      <c r="AE212" s="21" t="s">
        <v>84</v>
      </c>
      <c r="AF212" s="24" t="s">
        <v>27</v>
      </c>
      <c r="AG212" s="215" t="s">
        <v>225</v>
      </c>
      <c r="AH212" s="19" t="s">
        <v>197</v>
      </c>
      <c r="AI212" s="66" t="s">
        <v>230</v>
      </c>
      <c r="AJ212" s="96"/>
      <c r="AK212" s="214"/>
      <c r="AL212" s="8"/>
    </row>
    <row r="213" spans="1:38" ht="16.5" hidden="1" customHeight="1">
      <c r="A213" s="87" t="s">
        <v>29</v>
      </c>
      <c r="B213" s="87" t="s">
        <v>13</v>
      </c>
      <c r="C213" s="87" t="s">
        <v>46</v>
      </c>
      <c r="D213" s="89" t="s">
        <v>49</v>
      </c>
      <c r="E213" s="88" t="s">
        <v>68</v>
      </c>
      <c r="F213" s="88">
        <v>4000</v>
      </c>
      <c r="G213" s="247" t="s">
        <v>227</v>
      </c>
      <c r="H213" s="212" t="s">
        <v>15</v>
      </c>
      <c r="I213" s="56">
        <v>0</v>
      </c>
      <c r="J213" s="56">
        <v>0</v>
      </c>
      <c r="K213" s="90">
        <v>3312</v>
      </c>
      <c r="L213" s="90">
        <v>3312</v>
      </c>
      <c r="M213" s="90">
        <v>3312</v>
      </c>
      <c r="N213" s="56">
        <v>0</v>
      </c>
      <c r="O213" s="56">
        <v>0</v>
      </c>
      <c r="P213" s="56">
        <v>0</v>
      </c>
      <c r="Q213" s="91">
        <v>9936</v>
      </c>
      <c r="R213" s="215"/>
      <c r="S213" s="202">
        <v>43255</v>
      </c>
      <c r="T213" s="202">
        <v>43258</v>
      </c>
      <c r="U213" s="196" t="s">
        <v>24</v>
      </c>
      <c r="V213" s="202">
        <v>43280</v>
      </c>
      <c r="W213" s="21" t="s">
        <v>51</v>
      </c>
      <c r="X213" s="22">
        <v>0.39</v>
      </c>
      <c r="Y213" s="22">
        <v>0.02</v>
      </c>
      <c r="Z213" s="23">
        <v>0.39</v>
      </c>
      <c r="AA213" s="261">
        <v>1.02</v>
      </c>
      <c r="AB213" s="94">
        <v>10134.719999999999</v>
      </c>
      <c r="AC213" s="21" t="s">
        <v>25</v>
      </c>
      <c r="AD213" s="21" t="s">
        <v>44</v>
      </c>
      <c r="AE213" s="21" t="s">
        <v>84</v>
      </c>
      <c r="AF213" s="24" t="s">
        <v>27</v>
      </c>
      <c r="AG213" s="215" t="s">
        <v>225</v>
      </c>
      <c r="AH213" s="19" t="s">
        <v>197</v>
      </c>
      <c r="AI213" s="66" t="s">
        <v>230</v>
      </c>
      <c r="AJ213" s="96"/>
      <c r="AK213" s="214"/>
      <c r="AL213" s="8"/>
    </row>
    <row r="214" spans="1:38" ht="16.5" hidden="1" customHeight="1">
      <c r="A214" s="87" t="s">
        <v>29</v>
      </c>
      <c r="B214" s="87" t="s">
        <v>13</v>
      </c>
      <c r="C214" s="87" t="s">
        <v>46</v>
      </c>
      <c r="D214" s="89" t="s">
        <v>49</v>
      </c>
      <c r="E214" s="88" t="s">
        <v>68</v>
      </c>
      <c r="F214" s="88">
        <v>4000</v>
      </c>
      <c r="G214" s="247" t="s">
        <v>227</v>
      </c>
      <c r="H214" s="212" t="s">
        <v>216</v>
      </c>
      <c r="I214" s="56">
        <v>0</v>
      </c>
      <c r="J214" s="56">
        <v>0</v>
      </c>
      <c r="K214" s="90">
        <v>1440</v>
      </c>
      <c r="L214" s="90">
        <v>1440</v>
      </c>
      <c r="M214" s="90">
        <v>1440</v>
      </c>
      <c r="N214" s="56">
        <v>0</v>
      </c>
      <c r="O214" s="56">
        <v>0</v>
      </c>
      <c r="P214" s="56">
        <v>0</v>
      </c>
      <c r="Q214" s="91">
        <v>4320</v>
      </c>
      <c r="R214" s="215"/>
      <c r="S214" s="202">
        <v>43255</v>
      </c>
      <c r="T214" s="202">
        <v>43258</v>
      </c>
      <c r="U214" s="196" t="s">
        <v>24</v>
      </c>
      <c r="V214" s="202">
        <v>43280</v>
      </c>
      <c r="W214" s="21" t="s">
        <v>51</v>
      </c>
      <c r="X214" s="22">
        <v>0.39</v>
      </c>
      <c r="Y214" s="22">
        <v>0.02</v>
      </c>
      <c r="Z214" s="23">
        <v>0.39</v>
      </c>
      <c r="AA214" s="261">
        <v>1.02</v>
      </c>
      <c r="AB214" s="94">
        <v>4406.3999999999996</v>
      </c>
      <c r="AC214" s="21" t="s">
        <v>25</v>
      </c>
      <c r="AD214" s="21" t="s">
        <v>44</v>
      </c>
      <c r="AE214" s="21" t="s">
        <v>84</v>
      </c>
      <c r="AF214" s="24" t="s">
        <v>231</v>
      </c>
      <c r="AG214" s="215" t="s">
        <v>224</v>
      </c>
      <c r="AH214" s="19" t="s">
        <v>197</v>
      </c>
      <c r="AI214" s="66" t="s">
        <v>230</v>
      </c>
      <c r="AJ214" s="96"/>
      <c r="AK214" s="214"/>
      <c r="AL214" s="8"/>
    </row>
  </sheetData>
  <autoFilter ref="A1:AK214">
    <filterColumn colId="18">
      <filters>
        <dateGroupItem year="2018" month="4" dateTimeGrouping="month"/>
      </filters>
    </filterColumn>
  </autoFilter>
  <phoneticPr fontId="63" type="noConversion"/>
  <pageMargins left="0.19685039370078741" right="0.19685039370078741" top="0.74803149606299213" bottom="0.74803149606299213" header="0.31496062992125984" footer="0.31496062992125984"/>
  <pageSetup paperSize="9" scale="2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Z41"/>
  <sheetViews>
    <sheetView topLeftCell="A13" workbookViewId="0">
      <selection activeCell="L22" sqref="L22"/>
    </sheetView>
  </sheetViews>
  <sheetFormatPr defaultRowHeight="15"/>
  <cols>
    <col min="2" max="2" width="11.42578125" customWidth="1"/>
    <col min="3" max="3" width="15.28515625" customWidth="1"/>
    <col min="4" max="4" width="10.42578125" customWidth="1"/>
    <col min="5" max="5" width="9.7109375" customWidth="1"/>
    <col min="7" max="7" width="11.7109375" customWidth="1"/>
    <col min="8" max="8" width="9.42578125" customWidth="1"/>
    <col min="9" max="9" width="20.85546875" customWidth="1"/>
    <col min="13" max="20" width="0" hidden="1" customWidth="1"/>
  </cols>
  <sheetData>
    <row r="1" spans="1:26" s="1" customFormat="1" ht="22.5" customHeight="1" thickBot="1">
      <c r="A1" s="133" t="s">
        <v>4</v>
      </c>
      <c r="B1" s="134" t="s">
        <v>60</v>
      </c>
      <c r="C1" s="135" t="s">
        <v>5</v>
      </c>
      <c r="D1" s="135"/>
      <c r="E1" s="136" t="s">
        <v>7</v>
      </c>
      <c r="F1" s="136" t="s">
        <v>23</v>
      </c>
      <c r="G1" s="133" t="s">
        <v>8</v>
      </c>
      <c r="H1" s="136" t="s">
        <v>9</v>
      </c>
      <c r="I1" s="133" t="s">
        <v>166</v>
      </c>
    </row>
    <row r="2" spans="1:26" s="1" customFormat="1" ht="17.25" customHeight="1" thickBot="1">
      <c r="A2" s="12" t="s">
        <v>50</v>
      </c>
      <c r="B2" s="12" t="s">
        <v>71</v>
      </c>
      <c r="C2" s="26" t="s">
        <v>17</v>
      </c>
      <c r="D2" s="137">
        <v>81000</v>
      </c>
      <c r="E2" s="13">
        <v>42863</v>
      </c>
      <c r="F2" s="13">
        <v>42866</v>
      </c>
      <c r="G2" s="12" t="s">
        <v>24</v>
      </c>
      <c r="H2" s="13">
        <v>42888</v>
      </c>
      <c r="I2" s="140" t="s">
        <v>108</v>
      </c>
      <c r="K2" s="109" t="s">
        <v>109</v>
      </c>
      <c r="L2" s="110" t="s">
        <v>79</v>
      </c>
      <c r="M2" s="109" t="s">
        <v>110</v>
      </c>
      <c r="N2" s="109" t="s">
        <v>111</v>
      </c>
      <c r="O2" s="109" t="s">
        <v>112</v>
      </c>
      <c r="P2" s="109" t="s">
        <v>113</v>
      </c>
      <c r="Q2" s="109" t="s">
        <v>114</v>
      </c>
      <c r="R2" s="109" t="s">
        <v>76</v>
      </c>
      <c r="S2" s="109" t="s">
        <v>115</v>
      </c>
      <c r="T2" s="109" t="s">
        <v>116</v>
      </c>
      <c r="U2" s="109" t="s">
        <v>117</v>
      </c>
      <c r="V2" s="109" t="s">
        <v>118</v>
      </c>
      <c r="W2" s="109" t="s">
        <v>119</v>
      </c>
      <c r="X2" s="109" t="s">
        <v>120</v>
      </c>
      <c r="Y2" s="109" t="s">
        <v>0</v>
      </c>
      <c r="Z2" s="109" t="s">
        <v>77</v>
      </c>
    </row>
    <row r="3" spans="1:26" s="1" customFormat="1" ht="17.25" customHeight="1" thickBot="1">
      <c r="A3" s="12" t="s">
        <v>50</v>
      </c>
      <c r="B3" s="12" t="s">
        <v>89</v>
      </c>
      <c r="C3" s="26" t="s">
        <v>41</v>
      </c>
      <c r="D3" s="137">
        <v>19000</v>
      </c>
      <c r="E3" s="13">
        <v>42891</v>
      </c>
      <c r="F3" s="13">
        <v>42894</v>
      </c>
      <c r="G3" s="12" t="s">
        <v>24</v>
      </c>
      <c r="H3" s="13">
        <v>42916</v>
      </c>
      <c r="I3" s="140" t="s">
        <v>108</v>
      </c>
      <c r="K3" s="111" t="s">
        <v>78</v>
      </c>
      <c r="L3" s="112" t="s">
        <v>121</v>
      </c>
      <c r="M3" s="113">
        <v>0</v>
      </c>
      <c r="N3" s="113">
        <v>0</v>
      </c>
      <c r="O3" s="114">
        <v>1696</v>
      </c>
      <c r="P3" s="114">
        <v>4739</v>
      </c>
      <c r="Q3" s="113">
        <v>0</v>
      </c>
      <c r="R3" s="113">
        <v>0</v>
      </c>
      <c r="S3" s="113">
        <v>0</v>
      </c>
      <c r="T3" s="113">
        <v>0</v>
      </c>
      <c r="U3" s="115" t="s">
        <v>122</v>
      </c>
      <c r="V3" s="116" t="s">
        <v>123</v>
      </c>
      <c r="W3" s="115" t="s">
        <v>123</v>
      </c>
      <c r="X3" s="115" t="s">
        <v>123</v>
      </c>
      <c r="Y3" s="115"/>
      <c r="Z3" s="117">
        <v>42912</v>
      </c>
    </row>
    <row r="4" spans="1:26" s="1" customFormat="1" ht="17.25" customHeight="1" thickBot="1">
      <c r="A4" s="12" t="s">
        <v>50</v>
      </c>
      <c r="B4" s="12" t="s">
        <v>43</v>
      </c>
      <c r="C4" s="26" t="s">
        <v>38</v>
      </c>
      <c r="D4" s="137">
        <v>6480</v>
      </c>
      <c r="E4" s="343">
        <v>42898</v>
      </c>
      <c r="F4" s="343">
        <v>42901</v>
      </c>
      <c r="G4" s="344" t="s">
        <v>24</v>
      </c>
      <c r="H4" s="343">
        <v>42923</v>
      </c>
      <c r="I4" s="140" t="s">
        <v>108</v>
      </c>
      <c r="K4" s="111" t="s">
        <v>124</v>
      </c>
      <c r="L4" s="112" t="s">
        <v>125</v>
      </c>
      <c r="M4" s="113">
        <v>0</v>
      </c>
      <c r="N4" s="118">
        <v>468</v>
      </c>
      <c r="O4" s="119">
        <v>3086</v>
      </c>
      <c r="P4" s="119">
        <v>1640</v>
      </c>
      <c r="Q4" s="119">
        <v>5014</v>
      </c>
      <c r="R4" s="119">
        <v>2014</v>
      </c>
      <c r="S4" s="118">
        <v>236</v>
      </c>
      <c r="T4" s="118">
        <v>284</v>
      </c>
      <c r="U4" s="120" t="s">
        <v>126</v>
      </c>
      <c r="V4" s="121" t="s">
        <v>127</v>
      </c>
      <c r="W4" s="120" t="s">
        <v>128</v>
      </c>
      <c r="X4" s="115" t="s">
        <v>123</v>
      </c>
      <c r="Y4" s="117">
        <v>42881</v>
      </c>
      <c r="Z4" s="122">
        <v>42912</v>
      </c>
    </row>
    <row r="5" spans="1:26" s="1" customFormat="1" ht="17.25" customHeight="1" thickBot="1">
      <c r="A5" s="12" t="s">
        <v>50</v>
      </c>
      <c r="B5" s="12" t="s">
        <v>85</v>
      </c>
      <c r="C5" s="26" t="s">
        <v>17</v>
      </c>
      <c r="D5" s="137">
        <v>49536</v>
      </c>
      <c r="E5" s="343"/>
      <c r="F5" s="343"/>
      <c r="G5" s="344"/>
      <c r="H5" s="343"/>
      <c r="I5" s="140" t="s">
        <v>108</v>
      </c>
      <c r="K5" s="123" t="s">
        <v>124</v>
      </c>
      <c r="L5" s="124" t="s">
        <v>125</v>
      </c>
      <c r="M5" s="125">
        <v>0</v>
      </c>
      <c r="N5" s="126">
        <v>2232</v>
      </c>
      <c r="O5" s="126">
        <v>4464</v>
      </c>
      <c r="P5" s="126">
        <v>9360</v>
      </c>
      <c r="Q5" s="126">
        <v>4536</v>
      </c>
      <c r="R5" s="126">
        <v>4536</v>
      </c>
      <c r="S5" s="126">
        <v>2664</v>
      </c>
      <c r="T5" s="127">
        <v>216</v>
      </c>
      <c r="U5" s="128" t="s">
        <v>129</v>
      </c>
      <c r="V5" s="121" t="s">
        <v>127</v>
      </c>
      <c r="W5" s="120" t="s">
        <v>128</v>
      </c>
      <c r="X5" s="115" t="s">
        <v>123</v>
      </c>
      <c r="Y5" s="129">
        <v>42881</v>
      </c>
      <c r="Z5" s="129">
        <v>42905</v>
      </c>
    </row>
    <row r="6" spans="1:26" s="1" customFormat="1" ht="17.25" customHeight="1" thickBot="1">
      <c r="A6" s="12" t="s">
        <v>50</v>
      </c>
      <c r="B6" s="12" t="s">
        <v>89</v>
      </c>
      <c r="C6" s="26" t="s">
        <v>40</v>
      </c>
      <c r="D6" s="137">
        <v>23184</v>
      </c>
      <c r="E6" s="343"/>
      <c r="F6" s="343"/>
      <c r="G6" s="344"/>
      <c r="H6" s="343"/>
      <c r="I6" s="140" t="s">
        <v>108</v>
      </c>
      <c r="K6" s="111" t="s">
        <v>124</v>
      </c>
      <c r="L6" s="112" t="s">
        <v>125</v>
      </c>
      <c r="M6" s="113">
        <v>0</v>
      </c>
      <c r="N6" s="114">
        <v>2700</v>
      </c>
      <c r="O6" s="114">
        <v>7550</v>
      </c>
      <c r="P6" s="114">
        <v>11000</v>
      </c>
      <c r="Q6" s="114">
        <v>9550</v>
      </c>
      <c r="R6" s="114">
        <v>6550</v>
      </c>
      <c r="S6" s="114">
        <v>2900</v>
      </c>
      <c r="T6" s="113">
        <v>0</v>
      </c>
      <c r="U6" s="115" t="s">
        <v>130</v>
      </c>
      <c r="V6" s="121" t="s">
        <v>127</v>
      </c>
      <c r="W6" s="120" t="s">
        <v>128</v>
      </c>
      <c r="X6" s="115" t="s">
        <v>123</v>
      </c>
      <c r="Y6" s="117">
        <v>42903</v>
      </c>
      <c r="Z6" s="117">
        <v>42926</v>
      </c>
    </row>
    <row r="7" spans="1:26" s="1" customFormat="1" ht="17.25" customHeight="1" thickBot="1">
      <c r="A7" s="12" t="s">
        <v>50</v>
      </c>
      <c r="B7" s="12" t="s">
        <v>43</v>
      </c>
      <c r="C7" s="26" t="s">
        <v>41</v>
      </c>
      <c r="D7" s="137">
        <v>28008</v>
      </c>
      <c r="E7" s="343">
        <v>42905</v>
      </c>
      <c r="F7" s="343">
        <v>42908</v>
      </c>
      <c r="G7" s="344" t="s">
        <v>24</v>
      </c>
      <c r="H7" s="343">
        <v>42930</v>
      </c>
      <c r="I7" s="140" t="s">
        <v>108</v>
      </c>
      <c r="K7" s="111" t="s">
        <v>124</v>
      </c>
      <c r="L7" s="112" t="s">
        <v>37</v>
      </c>
      <c r="M7" s="113">
        <v>0</v>
      </c>
      <c r="N7" s="119">
        <v>2052</v>
      </c>
      <c r="O7" s="119">
        <v>5898</v>
      </c>
      <c r="P7" s="119">
        <v>7976</v>
      </c>
      <c r="Q7" s="119">
        <v>8038</v>
      </c>
      <c r="R7" s="119">
        <v>4966</v>
      </c>
      <c r="S7" s="119">
        <v>2180</v>
      </c>
      <c r="T7" s="118">
        <v>284</v>
      </c>
      <c r="U7" s="120" t="s">
        <v>131</v>
      </c>
      <c r="V7" s="121" t="s">
        <v>127</v>
      </c>
      <c r="W7" s="120" t="s">
        <v>132</v>
      </c>
      <c r="X7" s="115" t="s">
        <v>123</v>
      </c>
      <c r="Y7" s="117">
        <v>42881</v>
      </c>
      <c r="Z7" s="122">
        <v>42912</v>
      </c>
    </row>
    <row r="8" spans="1:26" s="1" customFormat="1" ht="17.25" customHeight="1" thickBot="1">
      <c r="A8" s="12" t="s">
        <v>50</v>
      </c>
      <c r="B8" s="12" t="s">
        <v>43</v>
      </c>
      <c r="C8" s="26" t="s">
        <v>38</v>
      </c>
      <c r="D8" s="137">
        <v>2880</v>
      </c>
      <c r="E8" s="343"/>
      <c r="F8" s="343"/>
      <c r="G8" s="344"/>
      <c r="H8" s="343"/>
      <c r="I8" s="140" t="s">
        <v>108</v>
      </c>
      <c r="K8" s="123" t="s">
        <v>124</v>
      </c>
      <c r="L8" s="124" t="s">
        <v>37</v>
      </c>
      <c r="M8" s="125">
        <v>0</v>
      </c>
      <c r="N8" s="127">
        <v>144</v>
      </c>
      <c r="O8" s="127">
        <v>504</v>
      </c>
      <c r="P8" s="126">
        <v>1008</v>
      </c>
      <c r="Q8" s="127">
        <v>360</v>
      </c>
      <c r="R8" s="127">
        <v>504</v>
      </c>
      <c r="S8" s="127">
        <v>288</v>
      </c>
      <c r="T8" s="127">
        <v>72</v>
      </c>
      <c r="U8" s="128" t="s">
        <v>133</v>
      </c>
      <c r="V8" s="121" t="s">
        <v>127</v>
      </c>
      <c r="W8" s="128" t="s">
        <v>132</v>
      </c>
      <c r="X8" s="115" t="s">
        <v>123</v>
      </c>
      <c r="Y8" s="129">
        <v>42881</v>
      </c>
      <c r="Z8" s="129">
        <v>42905</v>
      </c>
    </row>
    <row r="9" spans="1:26" s="1" customFormat="1" ht="17.25" customHeight="1" thickBot="1">
      <c r="A9" s="12" t="s">
        <v>50</v>
      </c>
      <c r="B9" s="12" t="s">
        <v>85</v>
      </c>
      <c r="C9" s="26" t="s">
        <v>17</v>
      </c>
      <c r="D9" s="137">
        <v>27144</v>
      </c>
      <c r="E9" s="343"/>
      <c r="F9" s="343"/>
      <c r="G9" s="344"/>
      <c r="H9" s="343"/>
      <c r="I9" s="140" t="s">
        <v>108</v>
      </c>
      <c r="K9" s="111" t="s">
        <v>124</v>
      </c>
      <c r="L9" s="112" t="s">
        <v>37</v>
      </c>
      <c r="M9" s="113">
        <v>0</v>
      </c>
      <c r="N9" s="114">
        <v>2700</v>
      </c>
      <c r="O9" s="114">
        <v>7550</v>
      </c>
      <c r="P9" s="114">
        <v>11000</v>
      </c>
      <c r="Q9" s="114">
        <v>9550</v>
      </c>
      <c r="R9" s="114">
        <v>6550</v>
      </c>
      <c r="S9" s="114">
        <v>2900</v>
      </c>
      <c r="T9" s="113">
        <v>0</v>
      </c>
      <c r="U9" s="115" t="s">
        <v>130</v>
      </c>
      <c r="V9" s="121" t="s">
        <v>127</v>
      </c>
      <c r="W9" s="115" t="s">
        <v>134</v>
      </c>
      <c r="X9" s="115" t="s">
        <v>123</v>
      </c>
      <c r="Y9" s="117">
        <v>42903</v>
      </c>
      <c r="Z9" s="117">
        <v>42926</v>
      </c>
    </row>
    <row r="10" spans="1:26" s="1" customFormat="1" ht="17.25" customHeight="1" thickBot="1">
      <c r="A10" s="12" t="s">
        <v>50</v>
      </c>
      <c r="B10" s="12" t="s">
        <v>89</v>
      </c>
      <c r="C10" s="26" t="s">
        <v>40</v>
      </c>
      <c r="D10" s="137">
        <v>18864</v>
      </c>
      <c r="E10" s="343"/>
      <c r="F10" s="343"/>
      <c r="G10" s="344"/>
      <c r="H10" s="343"/>
      <c r="I10" s="140" t="s">
        <v>108</v>
      </c>
      <c r="K10" s="111" t="s">
        <v>135</v>
      </c>
      <c r="L10" s="112" t="s">
        <v>136</v>
      </c>
      <c r="M10" s="113">
        <v>0</v>
      </c>
      <c r="N10" s="118">
        <v>144</v>
      </c>
      <c r="O10" s="118">
        <v>916</v>
      </c>
      <c r="P10" s="118">
        <v>256</v>
      </c>
      <c r="Q10" s="119">
        <v>1892</v>
      </c>
      <c r="R10" s="118">
        <v>716</v>
      </c>
      <c r="S10" s="118">
        <v>328</v>
      </c>
      <c r="T10" s="118">
        <v>68</v>
      </c>
      <c r="U10" s="120" t="s">
        <v>137</v>
      </c>
      <c r="V10" s="121" t="s">
        <v>138</v>
      </c>
      <c r="W10" s="128" t="s">
        <v>132</v>
      </c>
      <c r="X10" s="115" t="s">
        <v>123</v>
      </c>
      <c r="Y10" s="117">
        <v>42858</v>
      </c>
      <c r="Z10" s="122">
        <v>42912</v>
      </c>
    </row>
    <row r="11" spans="1:26" s="1" customFormat="1" ht="17.25" customHeight="1" thickBot="1">
      <c r="A11" s="12" t="s">
        <v>50</v>
      </c>
      <c r="B11" s="12" t="s">
        <v>43</v>
      </c>
      <c r="C11" s="26" t="s">
        <v>41</v>
      </c>
      <c r="D11" s="137">
        <v>12744</v>
      </c>
      <c r="E11" s="343">
        <v>42912</v>
      </c>
      <c r="F11" s="343">
        <v>42915</v>
      </c>
      <c r="G11" s="344" t="s">
        <v>24</v>
      </c>
      <c r="H11" s="343">
        <v>42937</v>
      </c>
      <c r="I11" s="140" t="s">
        <v>108</v>
      </c>
      <c r="K11" s="123" t="s">
        <v>135</v>
      </c>
      <c r="L11" s="124" t="s">
        <v>136</v>
      </c>
      <c r="M11" s="125">
        <v>0</v>
      </c>
      <c r="N11" s="126">
        <v>1008</v>
      </c>
      <c r="O11" s="126">
        <v>5832</v>
      </c>
      <c r="P11" s="126">
        <v>5184</v>
      </c>
      <c r="Q11" s="126">
        <v>9072</v>
      </c>
      <c r="R11" s="126">
        <v>4320</v>
      </c>
      <c r="S11" s="126">
        <v>1584</v>
      </c>
      <c r="T11" s="127">
        <v>144</v>
      </c>
      <c r="U11" s="128" t="s">
        <v>139</v>
      </c>
      <c r="V11" s="121" t="s">
        <v>138</v>
      </c>
      <c r="W11" s="128" t="s">
        <v>132</v>
      </c>
      <c r="X11" s="115" t="s">
        <v>123</v>
      </c>
      <c r="Y11" s="129">
        <v>42858</v>
      </c>
      <c r="Z11" s="129">
        <v>42905</v>
      </c>
    </row>
    <row r="12" spans="1:26" s="1" customFormat="1" ht="17.25" customHeight="1" thickBot="1">
      <c r="A12" s="12" t="s">
        <v>50</v>
      </c>
      <c r="B12" s="12" t="s">
        <v>43</v>
      </c>
      <c r="C12" s="26" t="s">
        <v>38</v>
      </c>
      <c r="D12" s="137">
        <v>29808</v>
      </c>
      <c r="E12" s="343"/>
      <c r="F12" s="343"/>
      <c r="G12" s="344"/>
      <c r="H12" s="343"/>
      <c r="I12" s="140" t="s">
        <v>108</v>
      </c>
      <c r="K12" s="111" t="s">
        <v>140</v>
      </c>
      <c r="L12" s="112" t="s">
        <v>141</v>
      </c>
      <c r="M12" s="113">
        <v>0</v>
      </c>
      <c r="N12" s="130" t="s">
        <v>142</v>
      </c>
      <c r="O12" s="130" t="s">
        <v>143</v>
      </c>
      <c r="P12" s="130" t="s">
        <v>144</v>
      </c>
      <c r="Q12" s="130" t="s">
        <v>145</v>
      </c>
      <c r="R12" s="130" t="s">
        <v>146</v>
      </c>
      <c r="S12" s="130" t="s">
        <v>147</v>
      </c>
      <c r="T12" s="130" t="s">
        <v>148</v>
      </c>
      <c r="U12" s="120" t="s">
        <v>149</v>
      </c>
      <c r="V12" s="121" t="s">
        <v>127</v>
      </c>
      <c r="W12" s="120" t="s">
        <v>132</v>
      </c>
      <c r="X12" s="115" t="s">
        <v>123</v>
      </c>
      <c r="Y12" s="117">
        <v>42858</v>
      </c>
      <c r="Z12" s="122">
        <v>42912</v>
      </c>
    </row>
    <row r="13" spans="1:26" s="1" customFormat="1" ht="17.25" customHeight="1" thickBot="1">
      <c r="A13" s="12" t="s">
        <v>50</v>
      </c>
      <c r="B13" s="12" t="s">
        <v>85</v>
      </c>
      <c r="C13" s="26" t="s">
        <v>17</v>
      </c>
      <c r="D13" s="137">
        <v>3816</v>
      </c>
      <c r="E13" s="343"/>
      <c r="F13" s="343"/>
      <c r="G13" s="344"/>
      <c r="H13" s="343"/>
      <c r="I13" s="140" t="s">
        <v>108</v>
      </c>
      <c r="K13" s="123" t="s">
        <v>140</v>
      </c>
      <c r="L13" s="124" t="s">
        <v>141</v>
      </c>
      <c r="M13" s="125">
        <v>0</v>
      </c>
      <c r="N13" s="131" t="s">
        <v>150</v>
      </c>
      <c r="O13" s="131" t="s">
        <v>151</v>
      </c>
      <c r="P13" s="131" t="s">
        <v>152</v>
      </c>
      <c r="Q13" s="131" t="s">
        <v>153</v>
      </c>
      <c r="R13" s="131" t="s">
        <v>154</v>
      </c>
      <c r="S13" s="131" t="s">
        <v>150</v>
      </c>
      <c r="T13" s="131" t="s">
        <v>155</v>
      </c>
      <c r="U13" s="128" t="s">
        <v>156</v>
      </c>
      <c r="V13" s="121" t="s">
        <v>127</v>
      </c>
      <c r="W13" s="120" t="s">
        <v>132</v>
      </c>
      <c r="X13" s="115" t="s">
        <v>123</v>
      </c>
      <c r="Y13" s="129">
        <v>42858</v>
      </c>
      <c r="Z13" s="129">
        <v>42905</v>
      </c>
    </row>
    <row r="14" spans="1:26" s="1" customFormat="1" ht="17.25" customHeight="1" thickBot="1">
      <c r="A14" s="12" t="s">
        <v>50</v>
      </c>
      <c r="B14" s="12" t="s">
        <v>89</v>
      </c>
      <c r="C14" s="26" t="s">
        <v>40</v>
      </c>
      <c r="D14" s="137">
        <v>7974</v>
      </c>
      <c r="E14" s="343"/>
      <c r="F14" s="343"/>
      <c r="G14" s="344"/>
      <c r="H14" s="343"/>
      <c r="I14" s="140" t="s">
        <v>108</v>
      </c>
      <c r="K14" s="111" t="s">
        <v>157</v>
      </c>
      <c r="L14" s="112" t="s">
        <v>136</v>
      </c>
      <c r="M14" s="113">
        <v>0</v>
      </c>
      <c r="N14" s="114">
        <v>5400</v>
      </c>
      <c r="O14" s="114">
        <v>15300</v>
      </c>
      <c r="P14" s="114">
        <v>22000</v>
      </c>
      <c r="Q14" s="114">
        <v>19000</v>
      </c>
      <c r="R14" s="114">
        <v>13000</v>
      </c>
      <c r="S14" s="114">
        <v>5200</v>
      </c>
      <c r="T14" s="113">
        <v>500</v>
      </c>
      <c r="U14" s="115" t="s">
        <v>158</v>
      </c>
      <c r="V14" s="116" t="s">
        <v>159</v>
      </c>
      <c r="W14" s="115" t="s">
        <v>159</v>
      </c>
      <c r="X14" s="115"/>
      <c r="Y14" s="117">
        <v>42893</v>
      </c>
      <c r="Z14" s="117">
        <v>42926</v>
      </c>
    </row>
    <row r="15" spans="1:26" s="1" customFormat="1" ht="17.25" customHeight="1" thickBot="1">
      <c r="A15" s="12" t="s">
        <v>50</v>
      </c>
      <c r="B15" s="12" t="s">
        <v>90</v>
      </c>
      <c r="C15" s="139" t="s">
        <v>41</v>
      </c>
      <c r="D15" s="137">
        <v>11088</v>
      </c>
      <c r="E15" s="343"/>
      <c r="F15" s="343"/>
      <c r="G15" s="344"/>
      <c r="H15" s="343"/>
      <c r="I15" s="140" t="s">
        <v>108</v>
      </c>
      <c r="K15" s="111" t="s">
        <v>157</v>
      </c>
      <c r="L15" s="132" t="s">
        <v>125</v>
      </c>
      <c r="M15" s="113">
        <v>0</v>
      </c>
      <c r="N15" s="114">
        <v>2400</v>
      </c>
      <c r="O15" s="114">
        <v>6700</v>
      </c>
      <c r="P15" s="114">
        <v>9500</v>
      </c>
      <c r="Q15" s="114">
        <v>8200</v>
      </c>
      <c r="R15" s="114">
        <v>5500</v>
      </c>
      <c r="S15" s="114">
        <v>2400</v>
      </c>
      <c r="T15" s="113">
        <v>300</v>
      </c>
      <c r="U15" s="115" t="s">
        <v>160</v>
      </c>
      <c r="V15" s="121" t="s">
        <v>127</v>
      </c>
      <c r="W15" s="115" t="s">
        <v>134</v>
      </c>
      <c r="X15" s="115" t="s">
        <v>134</v>
      </c>
      <c r="Y15" s="117">
        <v>42887</v>
      </c>
      <c r="Z15" s="117">
        <v>42912</v>
      </c>
    </row>
    <row r="16" spans="1:26" s="1" customFormat="1" ht="17.25" customHeight="1" thickBot="1">
      <c r="A16" s="12" t="s">
        <v>50</v>
      </c>
      <c r="B16" s="12" t="s">
        <v>43</v>
      </c>
      <c r="C16" s="26" t="s">
        <v>41</v>
      </c>
      <c r="D16" s="137">
        <v>40032</v>
      </c>
      <c r="E16" s="343">
        <v>42926</v>
      </c>
      <c r="F16" s="343">
        <v>42929</v>
      </c>
      <c r="G16" s="344" t="s">
        <v>24</v>
      </c>
      <c r="H16" s="343">
        <v>42951</v>
      </c>
      <c r="I16" s="140" t="s">
        <v>108</v>
      </c>
      <c r="K16" s="111" t="s">
        <v>157</v>
      </c>
      <c r="L16" s="132" t="s">
        <v>37</v>
      </c>
      <c r="M16" s="113">
        <v>0</v>
      </c>
      <c r="N16" s="114">
        <v>4900</v>
      </c>
      <c r="O16" s="114">
        <v>13600</v>
      </c>
      <c r="P16" s="114">
        <v>19400</v>
      </c>
      <c r="Q16" s="114">
        <v>16500</v>
      </c>
      <c r="R16" s="114">
        <v>11400</v>
      </c>
      <c r="S16" s="114">
        <v>4800</v>
      </c>
      <c r="T16" s="113">
        <v>600</v>
      </c>
      <c r="U16" s="115" t="s">
        <v>161</v>
      </c>
      <c r="V16" s="121" t="s">
        <v>127</v>
      </c>
      <c r="W16" s="115"/>
      <c r="X16" s="115"/>
      <c r="Y16" s="117">
        <v>42913</v>
      </c>
      <c r="Z16" s="117">
        <v>42940</v>
      </c>
    </row>
    <row r="17" spans="1:26" s="1" customFormat="1" ht="17.25" customHeight="1" thickBot="1">
      <c r="A17" s="12" t="s">
        <v>50</v>
      </c>
      <c r="B17" s="12" t="s">
        <v>43</v>
      </c>
      <c r="C17" s="26" t="s">
        <v>38</v>
      </c>
      <c r="D17" s="137">
        <v>7560</v>
      </c>
      <c r="E17" s="343"/>
      <c r="F17" s="343"/>
      <c r="G17" s="344"/>
      <c r="H17" s="343"/>
      <c r="I17" s="140" t="s">
        <v>108</v>
      </c>
      <c r="K17" s="111" t="s">
        <v>162</v>
      </c>
      <c r="L17" s="112" t="s">
        <v>136</v>
      </c>
      <c r="M17" s="113">
        <v>0</v>
      </c>
      <c r="N17" s="114">
        <v>5400</v>
      </c>
      <c r="O17" s="114">
        <v>15300</v>
      </c>
      <c r="P17" s="114">
        <v>22000</v>
      </c>
      <c r="Q17" s="114">
        <v>19000</v>
      </c>
      <c r="R17" s="114">
        <v>13000</v>
      </c>
      <c r="S17" s="114">
        <v>5200</v>
      </c>
      <c r="T17" s="113">
        <v>500</v>
      </c>
      <c r="U17" s="115" t="s">
        <v>158</v>
      </c>
      <c r="V17" s="116" t="s">
        <v>159</v>
      </c>
      <c r="W17" s="115"/>
      <c r="X17" s="115"/>
      <c r="Y17" s="117">
        <v>42931</v>
      </c>
      <c r="Z17" s="117">
        <v>42961</v>
      </c>
    </row>
    <row r="18" spans="1:26" s="1" customFormat="1" ht="17.25" customHeight="1" thickBot="1">
      <c r="A18" s="12" t="s">
        <v>50</v>
      </c>
      <c r="B18" s="12" t="s">
        <v>90</v>
      </c>
      <c r="C18" s="26" t="s">
        <v>17</v>
      </c>
      <c r="D18" s="137">
        <v>31608</v>
      </c>
      <c r="E18" s="343"/>
      <c r="F18" s="343"/>
      <c r="G18" s="344"/>
      <c r="H18" s="343"/>
      <c r="I18" s="138" t="s">
        <v>165</v>
      </c>
      <c r="K18" s="111" t="s">
        <v>162</v>
      </c>
      <c r="L18" s="132" t="s">
        <v>125</v>
      </c>
      <c r="M18" s="113">
        <v>0</v>
      </c>
      <c r="N18" s="114">
        <v>2700</v>
      </c>
      <c r="O18" s="114">
        <v>7650</v>
      </c>
      <c r="P18" s="114">
        <v>11000</v>
      </c>
      <c r="Q18" s="114">
        <v>9500</v>
      </c>
      <c r="R18" s="114">
        <v>6500</v>
      </c>
      <c r="S18" s="114">
        <v>2600</v>
      </c>
      <c r="T18" s="113">
        <v>250</v>
      </c>
      <c r="U18" s="115" t="s">
        <v>163</v>
      </c>
      <c r="V18" s="116" t="s">
        <v>164</v>
      </c>
      <c r="W18" s="115"/>
      <c r="X18" s="115"/>
      <c r="Y18" s="117">
        <v>42941</v>
      </c>
      <c r="Z18" s="117">
        <v>42975</v>
      </c>
    </row>
    <row r="19" spans="1:26" s="1" customFormat="1" ht="17.25" customHeight="1" thickBot="1">
      <c r="A19" s="12" t="s">
        <v>50</v>
      </c>
      <c r="B19" s="12" t="s">
        <v>43</v>
      </c>
      <c r="C19" s="26" t="s">
        <v>38</v>
      </c>
      <c r="D19" s="137">
        <v>34276</v>
      </c>
      <c r="E19" s="343">
        <v>42940</v>
      </c>
      <c r="F19" s="343">
        <f t="shared" ref="F19:F24" si="0">E19+3</f>
        <v>42943</v>
      </c>
      <c r="G19" s="344" t="s">
        <v>24</v>
      </c>
      <c r="H19" s="343">
        <f t="shared" ref="H19:H24" si="1">F19+22</f>
        <v>42965</v>
      </c>
      <c r="I19" s="140" t="s">
        <v>108</v>
      </c>
      <c r="K19" s="111" t="s">
        <v>162</v>
      </c>
      <c r="L19" s="132" t="s">
        <v>37</v>
      </c>
      <c r="M19" s="113">
        <v>0</v>
      </c>
      <c r="N19" s="114">
        <v>2700</v>
      </c>
      <c r="O19" s="114">
        <v>7650</v>
      </c>
      <c r="P19" s="114">
        <v>11000</v>
      </c>
      <c r="Q19" s="114">
        <v>9500</v>
      </c>
      <c r="R19" s="114">
        <v>6500</v>
      </c>
      <c r="S19" s="114">
        <v>2600</v>
      </c>
      <c r="T19" s="113">
        <v>250</v>
      </c>
      <c r="U19" s="115" t="s">
        <v>163</v>
      </c>
      <c r="V19" s="116" t="s">
        <v>164</v>
      </c>
      <c r="W19" s="115"/>
      <c r="X19" s="115"/>
      <c r="Y19" s="117">
        <v>42941</v>
      </c>
      <c r="Z19" s="117">
        <v>42975</v>
      </c>
    </row>
    <row r="20" spans="1:26" s="1" customFormat="1" ht="17.25" customHeight="1">
      <c r="A20" s="12" t="s">
        <v>50</v>
      </c>
      <c r="B20" s="12" t="s">
        <v>90</v>
      </c>
      <c r="C20" s="26" t="s">
        <v>17</v>
      </c>
      <c r="D20" s="137">
        <v>48792</v>
      </c>
      <c r="E20" s="343"/>
      <c r="F20" s="343"/>
      <c r="G20" s="344"/>
      <c r="H20" s="343"/>
      <c r="I20" s="138" t="s">
        <v>165</v>
      </c>
    </row>
    <row r="21" spans="1:26" s="1" customFormat="1" ht="17.25" customHeight="1">
      <c r="A21" s="12" t="s">
        <v>50</v>
      </c>
      <c r="B21" s="12" t="s">
        <v>90</v>
      </c>
      <c r="C21" s="139" t="s">
        <v>41</v>
      </c>
      <c r="D21" s="137">
        <v>23912</v>
      </c>
      <c r="E21" s="343">
        <v>42954</v>
      </c>
      <c r="F21" s="343">
        <f t="shared" si="0"/>
        <v>42957</v>
      </c>
      <c r="G21" s="344" t="s">
        <v>24</v>
      </c>
      <c r="H21" s="343">
        <f t="shared" si="1"/>
        <v>42979</v>
      </c>
      <c r="I21" s="140" t="s">
        <v>108</v>
      </c>
    </row>
    <row r="22" spans="1:26" s="1" customFormat="1" ht="17.25" customHeight="1">
      <c r="A22" s="12" t="s">
        <v>50</v>
      </c>
      <c r="B22" s="12" t="s">
        <v>90</v>
      </c>
      <c r="C22" s="139" t="s">
        <v>38</v>
      </c>
      <c r="D22" s="137">
        <v>71200</v>
      </c>
      <c r="E22" s="343"/>
      <c r="F22" s="343"/>
      <c r="G22" s="344"/>
      <c r="H22" s="343"/>
      <c r="I22" s="140" t="s">
        <v>108</v>
      </c>
    </row>
    <row r="23" spans="1:26" s="1" customFormat="1" ht="17.25" customHeight="1">
      <c r="A23" s="12" t="s">
        <v>50</v>
      </c>
      <c r="B23" s="12" t="s">
        <v>94</v>
      </c>
      <c r="C23" s="26" t="s">
        <v>17</v>
      </c>
      <c r="D23" s="137">
        <v>80400</v>
      </c>
      <c r="E23" s="13">
        <v>42961</v>
      </c>
      <c r="F23" s="13">
        <f t="shared" si="0"/>
        <v>42964</v>
      </c>
      <c r="G23" s="12" t="s">
        <v>24</v>
      </c>
      <c r="H23" s="13">
        <f t="shared" si="1"/>
        <v>42986</v>
      </c>
      <c r="I23" s="138" t="s">
        <v>165</v>
      </c>
    </row>
    <row r="24" spans="1:26" s="1" customFormat="1" ht="17.25" customHeight="1">
      <c r="A24" s="12" t="s">
        <v>50</v>
      </c>
      <c r="B24" s="12" t="s">
        <v>94</v>
      </c>
      <c r="C24" s="139" t="s">
        <v>41</v>
      </c>
      <c r="D24" s="137">
        <v>40200</v>
      </c>
      <c r="E24" s="343">
        <v>42975</v>
      </c>
      <c r="F24" s="343">
        <f t="shared" si="0"/>
        <v>42978</v>
      </c>
      <c r="G24" s="344" t="s">
        <v>24</v>
      </c>
      <c r="H24" s="343">
        <f t="shared" si="1"/>
        <v>43000</v>
      </c>
      <c r="I24" s="138" t="s">
        <v>165</v>
      </c>
    </row>
    <row r="25" spans="1:26" s="1" customFormat="1" ht="17.25" customHeight="1">
      <c r="A25" s="12" t="s">
        <v>50</v>
      </c>
      <c r="B25" s="12" t="s">
        <v>94</v>
      </c>
      <c r="C25" s="139" t="s">
        <v>38</v>
      </c>
      <c r="D25" s="137">
        <v>40200</v>
      </c>
      <c r="E25" s="343"/>
      <c r="F25" s="343"/>
      <c r="G25" s="344"/>
      <c r="H25" s="343"/>
      <c r="I25" s="138" t="s">
        <v>165</v>
      </c>
    </row>
    <row r="26" spans="1:26" s="108" customFormat="1"/>
    <row r="27" spans="1:26" s="108" customFormat="1"/>
    <row r="29" spans="1:26">
      <c r="C29" s="141" t="s">
        <v>175</v>
      </c>
      <c r="D29" s="141" t="s">
        <v>176</v>
      </c>
      <c r="E29" s="141" t="s">
        <v>177</v>
      </c>
      <c r="F29" s="142" t="s">
        <v>166</v>
      </c>
    </row>
    <row r="30" spans="1:26" ht="25.5">
      <c r="C30" s="339" t="s">
        <v>50</v>
      </c>
      <c r="D30" s="143" t="s">
        <v>167</v>
      </c>
      <c r="E30" s="141" t="s">
        <v>178</v>
      </c>
      <c r="F30" s="340" t="s">
        <v>108</v>
      </c>
    </row>
    <row r="31" spans="1:26" ht="25.5">
      <c r="C31" s="339"/>
      <c r="D31" s="143" t="s">
        <v>168</v>
      </c>
      <c r="E31" s="141" t="s">
        <v>179</v>
      </c>
      <c r="F31" s="341"/>
    </row>
    <row r="32" spans="1:26" ht="25.5">
      <c r="C32" s="339"/>
      <c r="D32" s="143" t="s">
        <v>169</v>
      </c>
      <c r="E32" s="141" t="s">
        <v>34</v>
      </c>
      <c r="F32" s="341"/>
    </row>
    <row r="33" spans="3:6" ht="25.5">
      <c r="C33" s="141"/>
      <c r="D33" s="143" t="s">
        <v>170</v>
      </c>
      <c r="E33" s="141" t="s">
        <v>180</v>
      </c>
      <c r="F33" s="342"/>
    </row>
    <row r="34" spans="3:6">
      <c r="C34" s="144"/>
      <c r="D34" s="144"/>
      <c r="E34" s="144"/>
      <c r="F34" s="144"/>
    </row>
    <row r="35" spans="3:6">
      <c r="C35" s="141" t="s">
        <v>175</v>
      </c>
      <c r="D35" s="141" t="s">
        <v>176</v>
      </c>
      <c r="E35" s="141" t="s">
        <v>177</v>
      </c>
      <c r="F35" s="142" t="s">
        <v>166</v>
      </c>
    </row>
    <row r="36" spans="3:6" ht="25.5">
      <c r="C36" s="339" t="s">
        <v>50</v>
      </c>
      <c r="D36" s="143" t="s">
        <v>167</v>
      </c>
      <c r="E36" s="141" t="s">
        <v>32</v>
      </c>
      <c r="F36" s="339" t="s">
        <v>165</v>
      </c>
    </row>
    <row r="37" spans="3:6" ht="25.5">
      <c r="C37" s="339"/>
      <c r="D37" s="143" t="s">
        <v>171</v>
      </c>
      <c r="E37" s="141" t="s">
        <v>181</v>
      </c>
      <c r="F37" s="339"/>
    </row>
    <row r="38" spans="3:6" ht="25.5">
      <c r="C38" s="339"/>
      <c r="D38" s="143" t="s">
        <v>168</v>
      </c>
      <c r="E38" s="141" t="s">
        <v>179</v>
      </c>
      <c r="F38" s="339"/>
    </row>
    <row r="39" spans="3:6" ht="25.5">
      <c r="C39" s="339"/>
      <c r="D39" s="143" t="s">
        <v>172</v>
      </c>
      <c r="E39" s="141" t="s">
        <v>34</v>
      </c>
      <c r="F39" s="339"/>
    </row>
    <row r="40" spans="3:6" ht="25.5">
      <c r="C40" s="339"/>
      <c r="D40" s="143" t="s">
        <v>173</v>
      </c>
      <c r="E40" s="141" t="s">
        <v>35</v>
      </c>
      <c r="F40" s="339"/>
    </row>
    <row r="41" spans="3:6" ht="25.5">
      <c r="C41" s="339"/>
      <c r="D41" s="143" t="s">
        <v>174</v>
      </c>
      <c r="E41" s="141" t="s">
        <v>36</v>
      </c>
      <c r="F41" s="339"/>
    </row>
  </sheetData>
  <mergeCells count="32">
    <mergeCell ref="E4:E6"/>
    <mergeCell ref="F4:F6"/>
    <mergeCell ref="G4:G6"/>
    <mergeCell ref="H4:H6"/>
    <mergeCell ref="E7:E10"/>
    <mergeCell ref="F7:F10"/>
    <mergeCell ref="G7:G10"/>
    <mergeCell ref="H7:H10"/>
    <mergeCell ref="E11:E15"/>
    <mergeCell ref="F11:F15"/>
    <mergeCell ref="G11:G15"/>
    <mergeCell ref="H11:H15"/>
    <mergeCell ref="E16:E18"/>
    <mergeCell ref="F16:F18"/>
    <mergeCell ref="G16:G18"/>
    <mergeCell ref="H16:H18"/>
    <mergeCell ref="G24:G25"/>
    <mergeCell ref="H24:H25"/>
    <mergeCell ref="E19:E20"/>
    <mergeCell ref="F19:F20"/>
    <mergeCell ref="G19:G20"/>
    <mergeCell ref="H19:H20"/>
    <mergeCell ref="E21:E22"/>
    <mergeCell ref="F21:F22"/>
    <mergeCell ref="G21:G22"/>
    <mergeCell ref="H21:H22"/>
    <mergeCell ref="C30:C32"/>
    <mergeCell ref="F30:F33"/>
    <mergeCell ref="C36:C41"/>
    <mergeCell ref="F36:F41"/>
    <mergeCell ref="E24:E25"/>
    <mergeCell ref="F24:F25"/>
  </mergeCells>
  <phoneticPr fontId="6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  <pageSetUpPr fitToPage="1"/>
  </sheetPr>
  <dimension ref="A1:Q167"/>
  <sheetViews>
    <sheetView zoomScale="90" zoomScaleNormal="90" zoomScaleSheetLayoutView="80" workbookViewId="0">
      <pane ySplit="1" topLeftCell="A32" activePane="bottomLeft" state="frozen"/>
      <selection pane="bottomLeft" activeCell="G58" sqref="G58"/>
    </sheetView>
  </sheetViews>
  <sheetFormatPr defaultColWidth="9" defaultRowHeight="17.25" customHeight="1"/>
  <cols>
    <col min="1" max="1" width="9.7109375" style="1" customWidth="1"/>
    <col min="2" max="2" width="12.28515625" style="16" customWidth="1"/>
    <col min="3" max="3" width="18.28515625" style="28" customWidth="1"/>
    <col min="4" max="11" width="9.140625" style="55" customWidth="1"/>
    <col min="12" max="12" width="11.7109375" style="1" customWidth="1"/>
    <col min="13" max="13" width="18.42578125" style="1" customWidth="1"/>
    <col min="14" max="14" width="11.7109375" style="1" hidden="1" customWidth="1"/>
    <col min="15" max="15" width="15" style="1" customWidth="1"/>
    <col min="16" max="17" width="11.7109375" style="1" customWidth="1"/>
    <col min="18" max="16384" width="9" style="1"/>
  </cols>
  <sheetData>
    <row r="1" spans="1:17" s="236" customFormat="1" ht="21.75" customHeight="1">
      <c r="A1" s="31" t="s">
        <v>4</v>
      </c>
      <c r="B1" s="32" t="s">
        <v>60</v>
      </c>
      <c r="C1" s="33" t="s">
        <v>5</v>
      </c>
      <c r="D1" s="34" t="s">
        <v>33</v>
      </c>
      <c r="E1" s="31" t="s">
        <v>32</v>
      </c>
      <c r="F1" s="34" t="s">
        <v>63</v>
      </c>
      <c r="G1" s="34" t="s">
        <v>64</v>
      </c>
      <c r="H1" s="34" t="s">
        <v>65</v>
      </c>
      <c r="I1" s="34" t="s">
        <v>34</v>
      </c>
      <c r="J1" s="34" t="s">
        <v>35</v>
      </c>
      <c r="K1" s="31" t="s">
        <v>36</v>
      </c>
      <c r="L1" s="35" t="s">
        <v>12</v>
      </c>
      <c r="M1" s="36" t="s">
        <v>185</v>
      </c>
      <c r="N1" s="36" t="s">
        <v>7</v>
      </c>
      <c r="O1" s="36" t="s">
        <v>23</v>
      </c>
      <c r="P1" s="31" t="s">
        <v>8</v>
      </c>
      <c r="Q1" s="36" t="s">
        <v>9</v>
      </c>
    </row>
    <row r="2" spans="1:17" ht="17.25" customHeight="1">
      <c r="A2" s="255" t="s">
        <v>50</v>
      </c>
      <c r="B2" s="255" t="s">
        <v>90</v>
      </c>
      <c r="C2" s="139" t="s">
        <v>38</v>
      </c>
      <c r="D2" s="52">
        <v>0</v>
      </c>
      <c r="E2" s="52">
        <v>0</v>
      </c>
      <c r="F2" s="52">
        <v>0</v>
      </c>
      <c r="G2" s="52">
        <v>0</v>
      </c>
      <c r="H2" s="52">
        <v>2820</v>
      </c>
      <c r="I2" s="52">
        <v>0</v>
      </c>
      <c r="J2" s="52">
        <v>0</v>
      </c>
      <c r="K2" s="52">
        <v>0</v>
      </c>
      <c r="L2" s="18">
        <f t="shared" ref="L2:L6" si="0">SUM(D2:K2)</f>
        <v>2820</v>
      </c>
      <c r="M2" s="254" t="s">
        <v>217</v>
      </c>
      <c r="N2" s="198" t="s">
        <v>212</v>
      </c>
      <c r="O2" s="198" t="s">
        <v>235</v>
      </c>
      <c r="P2" s="198"/>
      <c r="Q2" s="198"/>
    </row>
    <row r="3" spans="1:17" ht="17.25" customHeight="1">
      <c r="A3" s="255" t="s">
        <v>50</v>
      </c>
      <c r="B3" s="255" t="s">
        <v>94</v>
      </c>
      <c r="C3" s="139" t="s">
        <v>38</v>
      </c>
      <c r="D3" s="52">
        <v>0</v>
      </c>
      <c r="E3" s="52">
        <v>0</v>
      </c>
      <c r="F3" s="52">
        <v>0</v>
      </c>
      <c r="G3" s="52">
        <v>0</v>
      </c>
      <c r="H3" s="52">
        <v>2796</v>
      </c>
      <c r="I3" s="52">
        <v>0</v>
      </c>
      <c r="J3" s="52">
        <v>0</v>
      </c>
      <c r="K3" s="52">
        <v>0</v>
      </c>
      <c r="L3" s="18">
        <f t="shared" si="0"/>
        <v>2796</v>
      </c>
      <c r="M3" s="254" t="s">
        <v>217</v>
      </c>
      <c r="N3" s="198" t="s">
        <v>212</v>
      </c>
      <c r="O3" s="198" t="s">
        <v>235</v>
      </c>
      <c r="P3" s="198"/>
      <c r="Q3" s="198"/>
    </row>
    <row r="4" spans="1:17" ht="17.25" customHeight="1">
      <c r="A4" s="255" t="s">
        <v>50</v>
      </c>
      <c r="B4" s="255" t="s">
        <v>194</v>
      </c>
      <c r="C4" s="139" t="s">
        <v>17</v>
      </c>
      <c r="D4" s="52">
        <v>0</v>
      </c>
      <c r="E4" s="52">
        <v>0</v>
      </c>
      <c r="F4" s="52">
        <v>0</v>
      </c>
      <c r="G4" s="52">
        <v>0</v>
      </c>
      <c r="H4" s="52">
        <v>0</v>
      </c>
      <c r="I4" s="52">
        <v>0</v>
      </c>
      <c r="J4" s="52">
        <v>2160</v>
      </c>
      <c r="K4" s="52">
        <v>792</v>
      </c>
      <c r="L4" s="18">
        <f t="shared" si="0"/>
        <v>2952</v>
      </c>
      <c r="M4" s="254" t="s">
        <v>217</v>
      </c>
      <c r="N4" s="198" t="s">
        <v>212</v>
      </c>
      <c r="O4" s="198" t="s">
        <v>235</v>
      </c>
      <c r="P4" s="198"/>
      <c r="Q4" s="198"/>
    </row>
    <row r="5" spans="1:17" ht="17.25" customHeight="1">
      <c r="A5" s="255" t="s">
        <v>50</v>
      </c>
      <c r="B5" s="255" t="s">
        <v>194</v>
      </c>
      <c r="C5" s="139" t="s">
        <v>41</v>
      </c>
      <c r="D5" s="52">
        <v>0</v>
      </c>
      <c r="E5" s="52">
        <v>144</v>
      </c>
      <c r="F5" s="52">
        <v>0</v>
      </c>
      <c r="G5" s="52">
        <v>0</v>
      </c>
      <c r="H5" s="52">
        <v>0</v>
      </c>
      <c r="I5" s="52">
        <v>10296</v>
      </c>
      <c r="J5" s="52">
        <v>2880</v>
      </c>
      <c r="K5" s="52">
        <v>0</v>
      </c>
      <c r="L5" s="18">
        <f t="shared" si="0"/>
        <v>13320</v>
      </c>
      <c r="M5" s="254" t="s">
        <v>217</v>
      </c>
      <c r="N5" s="198" t="s">
        <v>212</v>
      </c>
      <c r="O5" s="198" t="s">
        <v>235</v>
      </c>
      <c r="P5" s="198"/>
      <c r="Q5" s="198"/>
    </row>
    <row r="6" spans="1:17" ht="18" customHeight="1">
      <c r="A6" s="255" t="s">
        <v>50</v>
      </c>
      <c r="B6" s="255" t="s">
        <v>194</v>
      </c>
      <c r="C6" s="139" t="s">
        <v>38</v>
      </c>
      <c r="D6" s="52">
        <v>0</v>
      </c>
      <c r="E6" s="52">
        <v>0</v>
      </c>
      <c r="F6" s="52">
        <v>0</v>
      </c>
      <c r="G6" s="52">
        <v>0</v>
      </c>
      <c r="H6" s="52">
        <v>0</v>
      </c>
      <c r="I6" s="52">
        <v>5000</v>
      </c>
      <c r="J6" s="52">
        <v>4824</v>
      </c>
      <c r="K6" s="52">
        <v>0</v>
      </c>
      <c r="L6" s="18">
        <f t="shared" si="0"/>
        <v>9824</v>
      </c>
      <c r="M6" s="254" t="s">
        <v>217</v>
      </c>
      <c r="N6" s="198" t="s">
        <v>212</v>
      </c>
      <c r="O6" s="198" t="s">
        <v>235</v>
      </c>
      <c r="P6" s="198"/>
      <c r="Q6" s="198"/>
    </row>
    <row r="7" spans="1:17" ht="17.25" customHeight="1">
      <c r="A7" s="255" t="s">
        <v>50</v>
      </c>
      <c r="B7" s="218" t="s">
        <v>205</v>
      </c>
      <c r="C7" s="205" t="s">
        <v>17</v>
      </c>
      <c r="D7" s="52">
        <v>0</v>
      </c>
      <c r="E7" s="52">
        <v>0</v>
      </c>
      <c r="F7" s="52">
        <v>0</v>
      </c>
      <c r="G7" s="52">
        <v>0</v>
      </c>
      <c r="H7" s="206">
        <v>19296</v>
      </c>
      <c r="I7" s="206">
        <v>28920</v>
      </c>
      <c r="J7" s="52">
        <v>0</v>
      </c>
      <c r="K7" s="52">
        <v>0</v>
      </c>
      <c r="L7" s="192">
        <f>SUM(D7:K7)</f>
        <v>48216</v>
      </c>
      <c r="M7" s="254" t="s">
        <v>217</v>
      </c>
      <c r="N7" s="198" t="s">
        <v>212</v>
      </c>
      <c r="O7" s="198" t="s">
        <v>235</v>
      </c>
      <c r="P7" s="198"/>
      <c r="Q7" s="198"/>
    </row>
    <row r="8" spans="1:17" ht="17.25" customHeight="1">
      <c r="A8" s="255" t="s">
        <v>50</v>
      </c>
      <c r="B8" s="218" t="s">
        <v>220</v>
      </c>
      <c r="C8" s="205" t="s">
        <v>17</v>
      </c>
      <c r="D8" s="52">
        <v>0</v>
      </c>
      <c r="E8" s="52">
        <v>0</v>
      </c>
      <c r="F8" s="52">
        <v>0</v>
      </c>
      <c r="G8" s="52">
        <v>0</v>
      </c>
      <c r="H8" s="206">
        <v>0</v>
      </c>
      <c r="I8" s="206">
        <v>0</v>
      </c>
      <c r="J8" s="52">
        <v>0</v>
      </c>
      <c r="K8" s="52">
        <v>720</v>
      </c>
      <c r="L8" s="192">
        <f t="shared" ref="L8:L18" si="1">SUM(D8:K8)</f>
        <v>720</v>
      </c>
      <c r="M8" s="193"/>
      <c r="N8" s="256">
        <v>43213</v>
      </c>
      <c r="O8" s="256">
        <f t="shared" ref="O8:O62" si="2">N8+3</f>
        <v>43216</v>
      </c>
      <c r="P8" s="222" t="s">
        <v>24</v>
      </c>
      <c r="Q8" s="256">
        <f t="shared" ref="Q8:Q62" si="3">O8+22</f>
        <v>43238</v>
      </c>
    </row>
    <row r="9" spans="1:17" ht="16.5" customHeight="1">
      <c r="A9" s="255">
        <v>3000</v>
      </c>
      <c r="B9" s="218" t="s">
        <v>220</v>
      </c>
      <c r="C9" s="205" t="s">
        <v>17</v>
      </c>
      <c r="D9" s="52">
        <v>0</v>
      </c>
      <c r="E9" s="52">
        <v>0</v>
      </c>
      <c r="F9" s="52">
        <v>3024</v>
      </c>
      <c r="G9" s="206">
        <v>10008</v>
      </c>
      <c r="H9" s="206">
        <v>6048</v>
      </c>
      <c r="I9" s="206">
        <v>2232</v>
      </c>
      <c r="J9" s="52">
        <v>0</v>
      </c>
      <c r="K9" s="52">
        <v>0</v>
      </c>
      <c r="L9" s="192">
        <f t="shared" si="1"/>
        <v>21312</v>
      </c>
      <c r="M9" s="193"/>
      <c r="N9" s="256">
        <v>43213</v>
      </c>
      <c r="O9" s="256">
        <f t="shared" si="2"/>
        <v>43216</v>
      </c>
      <c r="P9" s="222" t="s">
        <v>24</v>
      </c>
      <c r="Q9" s="256">
        <f t="shared" si="3"/>
        <v>43238</v>
      </c>
    </row>
    <row r="10" spans="1:17" ht="16.5" customHeight="1">
      <c r="A10" s="255">
        <v>3000</v>
      </c>
      <c r="B10" s="218" t="s">
        <v>220</v>
      </c>
      <c r="C10" s="205" t="s">
        <v>38</v>
      </c>
      <c r="D10" s="52">
        <v>0</v>
      </c>
      <c r="E10" s="52">
        <v>0</v>
      </c>
      <c r="F10" s="52">
        <v>0</v>
      </c>
      <c r="G10" s="206">
        <v>10944</v>
      </c>
      <c r="H10" s="206">
        <v>11016</v>
      </c>
      <c r="I10" s="206">
        <v>1512</v>
      </c>
      <c r="J10" s="52">
        <v>0</v>
      </c>
      <c r="K10" s="52">
        <v>0</v>
      </c>
      <c r="L10" s="192">
        <f>SUM(D10:K10)</f>
        <v>23472</v>
      </c>
      <c r="M10" s="193"/>
      <c r="N10" s="256">
        <v>43213</v>
      </c>
      <c r="O10" s="256">
        <f t="shared" si="2"/>
        <v>43216</v>
      </c>
      <c r="P10" s="222" t="s">
        <v>24</v>
      </c>
      <c r="Q10" s="256">
        <f t="shared" si="3"/>
        <v>43238</v>
      </c>
    </row>
    <row r="11" spans="1:17" ht="16.5" customHeight="1">
      <c r="A11" s="255">
        <v>3000</v>
      </c>
      <c r="B11" s="218" t="s">
        <v>220</v>
      </c>
      <c r="C11" s="205" t="s">
        <v>15</v>
      </c>
      <c r="D11" s="52">
        <v>0</v>
      </c>
      <c r="E11" s="52">
        <v>0</v>
      </c>
      <c r="F11" s="52">
        <v>3456</v>
      </c>
      <c r="G11" s="206">
        <v>3744</v>
      </c>
      <c r="H11" s="206">
        <v>10440</v>
      </c>
      <c r="I11" s="206">
        <v>4824</v>
      </c>
      <c r="J11" s="52">
        <v>0</v>
      </c>
      <c r="K11" s="52">
        <v>0</v>
      </c>
      <c r="L11" s="192">
        <f t="shared" si="1"/>
        <v>22464</v>
      </c>
      <c r="M11" s="193"/>
      <c r="N11" s="256">
        <v>43213</v>
      </c>
      <c r="O11" s="256">
        <f t="shared" si="2"/>
        <v>43216</v>
      </c>
      <c r="P11" s="222" t="s">
        <v>24</v>
      </c>
      <c r="Q11" s="256">
        <f t="shared" si="3"/>
        <v>43238</v>
      </c>
    </row>
    <row r="12" spans="1:17" ht="16.5" customHeight="1">
      <c r="A12" s="255">
        <v>3000</v>
      </c>
      <c r="B12" s="218" t="s">
        <v>220</v>
      </c>
      <c r="C12" s="205" t="s">
        <v>16</v>
      </c>
      <c r="D12" s="52">
        <v>0</v>
      </c>
      <c r="E12" s="52">
        <v>0</v>
      </c>
      <c r="F12" s="52">
        <v>0</v>
      </c>
      <c r="G12" s="206">
        <v>6048</v>
      </c>
      <c r="H12" s="206">
        <v>9000</v>
      </c>
      <c r="I12" s="206">
        <v>1512</v>
      </c>
      <c r="J12" s="52">
        <v>0</v>
      </c>
      <c r="K12" s="52">
        <v>0</v>
      </c>
      <c r="L12" s="192">
        <f t="shared" si="1"/>
        <v>16560</v>
      </c>
      <c r="M12" s="193"/>
      <c r="N12" s="256">
        <v>43213</v>
      </c>
      <c r="O12" s="256">
        <f t="shared" si="2"/>
        <v>43216</v>
      </c>
      <c r="P12" s="222" t="s">
        <v>24</v>
      </c>
      <c r="Q12" s="256">
        <f t="shared" si="3"/>
        <v>43238</v>
      </c>
    </row>
    <row r="13" spans="1:17" ht="16.5" customHeight="1">
      <c r="A13" s="255">
        <v>3000</v>
      </c>
      <c r="B13" s="218" t="s">
        <v>220</v>
      </c>
      <c r="C13" s="205" t="s">
        <v>40</v>
      </c>
      <c r="D13" s="52">
        <v>0</v>
      </c>
      <c r="E13" s="52">
        <v>0</v>
      </c>
      <c r="F13" s="52">
        <v>0</v>
      </c>
      <c r="G13" s="206">
        <v>4536</v>
      </c>
      <c r="H13" s="206">
        <v>5256</v>
      </c>
      <c r="I13" s="206">
        <v>4032</v>
      </c>
      <c r="J13" s="52">
        <v>0</v>
      </c>
      <c r="K13" s="52">
        <v>0</v>
      </c>
      <c r="L13" s="192">
        <f t="shared" si="1"/>
        <v>13824</v>
      </c>
      <c r="M13" s="193"/>
      <c r="N13" s="256">
        <v>43213</v>
      </c>
      <c r="O13" s="256">
        <f t="shared" si="2"/>
        <v>43216</v>
      </c>
      <c r="P13" s="222" t="s">
        <v>24</v>
      </c>
      <c r="Q13" s="256">
        <f t="shared" si="3"/>
        <v>43238</v>
      </c>
    </row>
    <row r="14" spans="1:17" ht="17.25" customHeight="1">
      <c r="A14" s="218">
        <v>4000</v>
      </c>
      <c r="B14" s="218" t="s">
        <v>220</v>
      </c>
      <c r="C14" s="205" t="s">
        <v>38</v>
      </c>
      <c r="D14" s="52">
        <v>0</v>
      </c>
      <c r="E14" s="52">
        <v>0</v>
      </c>
      <c r="F14" s="206">
        <v>3024</v>
      </c>
      <c r="G14" s="206">
        <v>0</v>
      </c>
      <c r="H14" s="52">
        <v>0</v>
      </c>
      <c r="I14" s="52">
        <v>0</v>
      </c>
      <c r="J14" s="52">
        <v>0</v>
      </c>
      <c r="K14" s="52">
        <v>0</v>
      </c>
      <c r="L14" s="192">
        <f t="shared" si="1"/>
        <v>3024</v>
      </c>
      <c r="M14" s="193"/>
      <c r="N14" s="256">
        <v>43213</v>
      </c>
      <c r="O14" s="256">
        <f t="shared" si="2"/>
        <v>43216</v>
      </c>
      <c r="P14" s="222" t="s">
        <v>24</v>
      </c>
      <c r="Q14" s="256">
        <f t="shared" si="3"/>
        <v>43238</v>
      </c>
    </row>
    <row r="15" spans="1:17" ht="17.25" customHeight="1">
      <c r="A15" s="218">
        <v>4000</v>
      </c>
      <c r="B15" s="218" t="s">
        <v>220</v>
      </c>
      <c r="C15" s="205" t="s">
        <v>16</v>
      </c>
      <c r="D15" s="52">
        <v>0</v>
      </c>
      <c r="E15" s="52">
        <v>0</v>
      </c>
      <c r="F15" s="206">
        <v>3024</v>
      </c>
      <c r="G15" s="206">
        <v>0</v>
      </c>
      <c r="H15" s="52">
        <v>0</v>
      </c>
      <c r="I15" s="52">
        <v>0</v>
      </c>
      <c r="J15" s="52">
        <v>0</v>
      </c>
      <c r="K15" s="52">
        <v>0</v>
      </c>
      <c r="L15" s="192">
        <f t="shared" si="1"/>
        <v>3024</v>
      </c>
      <c r="M15" s="193"/>
      <c r="N15" s="256">
        <v>43213</v>
      </c>
      <c r="O15" s="256">
        <f t="shared" si="2"/>
        <v>43216</v>
      </c>
      <c r="P15" s="222" t="s">
        <v>24</v>
      </c>
      <c r="Q15" s="256">
        <f t="shared" si="3"/>
        <v>43238</v>
      </c>
    </row>
    <row r="16" spans="1:17" ht="17.25" customHeight="1">
      <c r="A16" s="218">
        <v>4000</v>
      </c>
      <c r="B16" s="218" t="s">
        <v>220</v>
      </c>
      <c r="C16" s="205" t="s">
        <v>40</v>
      </c>
      <c r="D16" s="52">
        <v>0</v>
      </c>
      <c r="E16" s="52">
        <v>0</v>
      </c>
      <c r="F16" s="206">
        <v>0</v>
      </c>
      <c r="G16" s="206">
        <v>1008</v>
      </c>
      <c r="H16" s="52">
        <v>504</v>
      </c>
      <c r="I16" s="52">
        <v>0</v>
      </c>
      <c r="J16" s="52">
        <v>0</v>
      </c>
      <c r="K16" s="52">
        <v>0</v>
      </c>
      <c r="L16" s="192">
        <f t="shared" si="1"/>
        <v>1512</v>
      </c>
      <c r="M16" s="193"/>
      <c r="N16" s="256">
        <v>43213</v>
      </c>
      <c r="O16" s="256">
        <f t="shared" si="2"/>
        <v>43216</v>
      </c>
      <c r="P16" s="222" t="s">
        <v>24</v>
      </c>
      <c r="Q16" s="256">
        <f t="shared" si="3"/>
        <v>43238</v>
      </c>
    </row>
    <row r="17" spans="1:17" ht="17.25" customHeight="1">
      <c r="A17" s="218">
        <v>4000</v>
      </c>
      <c r="B17" s="218" t="s">
        <v>220</v>
      </c>
      <c r="C17" s="205" t="s">
        <v>17</v>
      </c>
      <c r="D17" s="52">
        <v>0</v>
      </c>
      <c r="E17" s="52">
        <v>0</v>
      </c>
      <c r="F17" s="206">
        <v>0</v>
      </c>
      <c r="G17" s="206">
        <v>1512</v>
      </c>
      <c r="H17" s="52">
        <v>0</v>
      </c>
      <c r="I17" s="52">
        <v>0</v>
      </c>
      <c r="J17" s="52">
        <v>0</v>
      </c>
      <c r="K17" s="52">
        <v>0</v>
      </c>
      <c r="L17" s="192">
        <f t="shared" si="1"/>
        <v>1512</v>
      </c>
      <c r="M17" s="193"/>
      <c r="N17" s="256">
        <v>43213</v>
      </c>
      <c r="O17" s="256">
        <f t="shared" si="2"/>
        <v>43216</v>
      </c>
      <c r="P17" s="222" t="s">
        <v>24</v>
      </c>
      <c r="Q17" s="256">
        <f t="shared" si="3"/>
        <v>43238</v>
      </c>
    </row>
    <row r="18" spans="1:17" ht="17.25" customHeight="1">
      <c r="A18" s="218">
        <v>4000</v>
      </c>
      <c r="B18" s="218" t="s">
        <v>220</v>
      </c>
      <c r="C18" s="205" t="s">
        <v>15</v>
      </c>
      <c r="D18" s="52">
        <v>0</v>
      </c>
      <c r="E18" s="52">
        <v>0</v>
      </c>
      <c r="F18" s="206">
        <v>1512</v>
      </c>
      <c r="G18" s="206">
        <v>2520</v>
      </c>
      <c r="H18" s="52">
        <v>0</v>
      </c>
      <c r="I18" s="52">
        <v>0</v>
      </c>
      <c r="J18" s="52">
        <v>0</v>
      </c>
      <c r="K18" s="52">
        <v>0</v>
      </c>
      <c r="L18" s="192">
        <f t="shared" si="1"/>
        <v>4032</v>
      </c>
      <c r="M18" s="193"/>
      <c r="N18" s="256">
        <v>43213</v>
      </c>
      <c r="O18" s="256">
        <f t="shared" si="2"/>
        <v>43216</v>
      </c>
      <c r="P18" s="222" t="s">
        <v>24</v>
      </c>
      <c r="Q18" s="256">
        <f t="shared" si="3"/>
        <v>43238</v>
      </c>
    </row>
    <row r="19" spans="1:17" ht="16.5" customHeight="1">
      <c r="A19" s="255">
        <v>3000</v>
      </c>
      <c r="B19" s="235" t="s">
        <v>226</v>
      </c>
      <c r="C19" s="205" t="s">
        <v>17</v>
      </c>
      <c r="D19" s="52">
        <v>0</v>
      </c>
      <c r="E19" s="52">
        <v>0</v>
      </c>
      <c r="F19" s="206">
        <v>1008</v>
      </c>
      <c r="G19" s="206">
        <v>5040</v>
      </c>
      <c r="H19" s="206">
        <v>0</v>
      </c>
      <c r="I19" s="206">
        <v>5040</v>
      </c>
      <c r="J19" s="52">
        <v>0</v>
      </c>
      <c r="K19" s="52">
        <v>0</v>
      </c>
      <c r="L19" s="192">
        <f>SUM(D19:K19)</f>
        <v>11088</v>
      </c>
      <c r="M19" s="193"/>
      <c r="N19" s="256">
        <v>43213</v>
      </c>
      <c r="O19" s="256">
        <f t="shared" si="2"/>
        <v>43216</v>
      </c>
      <c r="P19" s="222" t="s">
        <v>24</v>
      </c>
      <c r="Q19" s="256">
        <f t="shared" si="3"/>
        <v>43238</v>
      </c>
    </row>
    <row r="20" spans="1:17" ht="16.5" customHeight="1">
      <c r="A20" s="255">
        <v>3000</v>
      </c>
      <c r="B20" s="235" t="s">
        <v>226</v>
      </c>
      <c r="C20" s="205" t="s">
        <v>38</v>
      </c>
      <c r="D20" s="52">
        <v>0</v>
      </c>
      <c r="E20" s="52">
        <v>0</v>
      </c>
      <c r="F20" s="52">
        <v>0</v>
      </c>
      <c r="G20" s="52">
        <v>0</v>
      </c>
      <c r="H20" s="206">
        <v>0</v>
      </c>
      <c r="I20" s="206">
        <v>5040</v>
      </c>
      <c r="J20" s="52">
        <v>0</v>
      </c>
      <c r="K20" s="52">
        <v>0</v>
      </c>
      <c r="L20" s="192">
        <f>SUM(D20:K20)</f>
        <v>5040</v>
      </c>
      <c r="M20" s="193"/>
      <c r="N20" s="256">
        <v>43213</v>
      </c>
      <c r="O20" s="256">
        <f t="shared" si="2"/>
        <v>43216</v>
      </c>
      <c r="P20" s="222" t="s">
        <v>24</v>
      </c>
      <c r="Q20" s="256">
        <f t="shared" si="3"/>
        <v>43238</v>
      </c>
    </row>
    <row r="21" spans="1:17" ht="16.5" customHeight="1">
      <c r="A21" s="255">
        <v>3000</v>
      </c>
      <c r="B21" s="235" t="s">
        <v>226</v>
      </c>
      <c r="C21" s="205" t="s">
        <v>40</v>
      </c>
      <c r="D21" s="52">
        <v>0</v>
      </c>
      <c r="E21" s="52">
        <v>0</v>
      </c>
      <c r="F21" s="206">
        <v>5040</v>
      </c>
      <c r="G21" s="206">
        <v>7056</v>
      </c>
      <c r="H21" s="206">
        <v>6048</v>
      </c>
      <c r="I21" s="206">
        <v>1008</v>
      </c>
      <c r="J21" s="52">
        <v>0</v>
      </c>
      <c r="K21" s="52">
        <v>0</v>
      </c>
      <c r="L21" s="192">
        <f t="shared" ref="L21:L26" si="4">SUM(D21:K21)</f>
        <v>19152</v>
      </c>
      <c r="M21" s="193"/>
      <c r="N21" s="256">
        <v>43213</v>
      </c>
      <c r="O21" s="256">
        <f t="shared" si="2"/>
        <v>43216</v>
      </c>
      <c r="P21" s="222" t="s">
        <v>24</v>
      </c>
      <c r="Q21" s="256">
        <f t="shared" si="3"/>
        <v>43238</v>
      </c>
    </row>
    <row r="22" spans="1:17" ht="16.5" customHeight="1">
      <c r="A22" s="255">
        <v>3000</v>
      </c>
      <c r="B22" s="235" t="s">
        <v>226</v>
      </c>
      <c r="C22" s="205" t="s">
        <v>41</v>
      </c>
      <c r="D22" s="52">
        <v>0</v>
      </c>
      <c r="E22" s="52">
        <v>0</v>
      </c>
      <c r="F22" s="206">
        <v>3024</v>
      </c>
      <c r="G22" s="206">
        <v>7056</v>
      </c>
      <c r="H22" s="206">
        <v>7056</v>
      </c>
      <c r="I22" s="206">
        <v>5040</v>
      </c>
      <c r="J22" s="52">
        <v>0</v>
      </c>
      <c r="K22" s="52">
        <v>0</v>
      </c>
      <c r="L22" s="192">
        <f t="shared" si="4"/>
        <v>22176</v>
      </c>
      <c r="M22" s="193"/>
      <c r="N22" s="256">
        <v>43213</v>
      </c>
      <c r="O22" s="256">
        <f t="shared" si="2"/>
        <v>43216</v>
      </c>
      <c r="P22" s="222" t="s">
        <v>24</v>
      </c>
      <c r="Q22" s="256">
        <f t="shared" si="3"/>
        <v>43238</v>
      </c>
    </row>
    <row r="23" spans="1:17" ht="16.5" customHeight="1">
      <c r="A23" s="218">
        <v>4000</v>
      </c>
      <c r="B23" s="235" t="s">
        <v>226</v>
      </c>
      <c r="C23" s="205" t="s">
        <v>17</v>
      </c>
      <c r="D23" s="52">
        <v>0</v>
      </c>
      <c r="E23" s="52">
        <v>0</v>
      </c>
      <c r="F23" s="206">
        <v>1008</v>
      </c>
      <c r="G23" s="206">
        <v>0</v>
      </c>
      <c r="H23" s="206">
        <v>1008</v>
      </c>
      <c r="I23" s="52">
        <v>0</v>
      </c>
      <c r="J23" s="52">
        <v>0</v>
      </c>
      <c r="K23" s="52">
        <v>0</v>
      </c>
      <c r="L23" s="192">
        <f t="shared" si="4"/>
        <v>2016</v>
      </c>
      <c r="M23" s="193"/>
      <c r="N23" s="222">
        <v>43213</v>
      </c>
      <c r="O23" s="222">
        <f t="shared" si="2"/>
        <v>43216</v>
      </c>
      <c r="P23" s="222" t="s">
        <v>24</v>
      </c>
      <c r="Q23" s="222">
        <f t="shared" si="3"/>
        <v>43238</v>
      </c>
    </row>
    <row r="24" spans="1:17" ht="16.5" customHeight="1">
      <c r="A24" s="218">
        <v>4000</v>
      </c>
      <c r="B24" s="235" t="s">
        <v>226</v>
      </c>
      <c r="C24" s="205" t="s">
        <v>38</v>
      </c>
      <c r="D24" s="52">
        <v>0</v>
      </c>
      <c r="E24" s="52">
        <v>0</v>
      </c>
      <c r="F24" s="206">
        <v>3024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192">
        <f t="shared" si="4"/>
        <v>3024</v>
      </c>
      <c r="M24" s="193"/>
      <c r="N24" s="256">
        <v>43213</v>
      </c>
      <c r="O24" s="256">
        <f t="shared" si="2"/>
        <v>43216</v>
      </c>
      <c r="P24" s="222" t="s">
        <v>24</v>
      </c>
      <c r="Q24" s="256">
        <f t="shared" si="3"/>
        <v>43238</v>
      </c>
    </row>
    <row r="25" spans="1:17" ht="16.5" customHeight="1">
      <c r="A25" s="218">
        <v>4000</v>
      </c>
      <c r="B25" s="235" t="s">
        <v>226</v>
      </c>
      <c r="C25" s="205" t="s">
        <v>40</v>
      </c>
      <c r="D25" s="52">
        <v>0</v>
      </c>
      <c r="E25" s="52">
        <v>0</v>
      </c>
      <c r="F25" s="206">
        <v>4032</v>
      </c>
      <c r="G25" s="206">
        <v>3024</v>
      </c>
      <c r="H25" s="206">
        <v>3528</v>
      </c>
      <c r="I25" s="52">
        <v>0</v>
      </c>
      <c r="J25" s="52">
        <v>0</v>
      </c>
      <c r="K25" s="52">
        <v>0</v>
      </c>
      <c r="L25" s="192">
        <f t="shared" si="4"/>
        <v>10584</v>
      </c>
      <c r="M25" s="193"/>
      <c r="N25" s="256">
        <v>43213</v>
      </c>
      <c r="O25" s="256">
        <f t="shared" si="2"/>
        <v>43216</v>
      </c>
      <c r="P25" s="222" t="s">
        <v>24</v>
      </c>
      <c r="Q25" s="256">
        <f t="shared" si="3"/>
        <v>43238</v>
      </c>
    </row>
    <row r="26" spans="1:17" ht="16.5" customHeight="1">
      <c r="A26" s="218">
        <v>4000</v>
      </c>
      <c r="B26" s="235" t="s">
        <v>226</v>
      </c>
      <c r="C26" s="205" t="s">
        <v>41</v>
      </c>
      <c r="D26" s="52">
        <v>0</v>
      </c>
      <c r="E26" s="52">
        <v>0</v>
      </c>
      <c r="F26" s="206">
        <v>11016</v>
      </c>
      <c r="G26" s="206">
        <v>11016</v>
      </c>
      <c r="H26" s="206">
        <v>11016</v>
      </c>
      <c r="I26" s="52">
        <v>0</v>
      </c>
      <c r="J26" s="52">
        <v>0</v>
      </c>
      <c r="K26" s="52">
        <v>0</v>
      </c>
      <c r="L26" s="192">
        <f t="shared" si="4"/>
        <v>33048</v>
      </c>
      <c r="M26" s="193"/>
      <c r="N26" s="256">
        <v>43213</v>
      </c>
      <c r="O26" s="256">
        <f t="shared" si="2"/>
        <v>43216</v>
      </c>
      <c r="P26" s="222" t="s">
        <v>24</v>
      </c>
      <c r="Q26" s="256">
        <f t="shared" si="3"/>
        <v>43238</v>
      </c>
    </row>
    <row r="27" spans="1:17" ht="16.5" customHeight="1">
      <c r="A27" s="255">
        <v>3000</v>
      </c>
      <c r="B27" s="218" t="s">
        <v>220</v>
      </c>
      <c r="C27" s="205" t="s">
        <v>41</v>
      </c>
      <c r="D27" s="52">
        <v>0</v>
      </c>
      <c r="E27" s="52">
        <v>0</v>
      </c>
      <c r="F27" s="52">
        <v>6000</v>
      </c>
      <c r="G27" s="206">
        <v>15000</v>
      </c>
      <c r="H27" s="206">
        <v>16000</v>
      </c>
      <c r="I27" s="206">
        <v>7856</v>
      </c>
      <c r="J27" s="52">
        <v>0</v>
      </c>
      <c r="K27" s="52">
        <v>0</v>
      </c>
      <c r="L27" s="192">
        <f>SUM(D27:K27)</f>
        <v>44856</v>
      </c>
      <c r="M27" s="193"/>
      <c r="N27" s="256">
        <v>43234</v>
      </c>
      <c r="O27" s="256">
        <f t="shared" si="2"/>
        <v>43237</v>
      </c>
      <c r="P27" s="222" t="s">
        <v>24</v>
      </c>
      <c r="Q27" s="256">
        <f t="shared" si="3"/>
        <v>43259</v>
      </c>
    </row>
    <row r="28" spans="1:17" ht="16.5" customHeight="1">
      <c r="A28" s="255">
        <v>3000</v>
      </c>
      <c r="B28" s="218" t="s">
        <v>220</v>
      </c>
      <c r="C28" s="205" t="s">
        <v>216</v>
      </c>
      <c r="D28" s="52">
        <v>0</v>
      </c>
      <c r="E28" s="52">
        <v>0</v>
      </c>
      <c r="F28" s="52">
        <v>2680</v>
      </c>
      <c r="G28" s="206">
        <v>5360</v>
      </c>
      <c r="H28" s="206">
        <v>5360</v>
      </c>
      <c r="I28" s="206">
        <v>2680</v>
      </c>
      <c r="J28" s="52">
        <v>0</v>
      </c>
      <c r="K28" s="52">
        <v>0</v>
      </c>
      <c r="L28" s="192">
        <f>SUM(D28:K28)</f>
        <v>16080</v>
      </c>
      <c r="M28" s="193"/>
      <c r="N28" s="256">
        <v>43234</v>
      </c>
      <c r="O28" s="256">
        <f t="shared" si="2"/>
        <v>43237</v>
      </c>
      <c r="P28" s="222" t="s">
        <v>24</v>
      </c>
      <c r="Q28" s="256">
        <f t="shared" si="3"/>
        <v>43259</v>
      </c>
    </row>
    <row r="29" spans="1:17" ht="17.25" customHeight="1">
      <c r="A29" s="218">
        <v>4000</v>
      </c>
      <c r="B29" s="218" t="s">
        <v>220</v>
      </c>
      <c r="C29" s="205" t="s">
        <v>41</v>
      </c>
      <c r="D29" s="52">
        <v>0</v>
      </c>
      <c r="E29" s="52">
        <v>0</v>
      </c>
      <c r="F29" s="206">
        <v>2000</v>
      </c>
      <c r="G29" s="206">
        <v>2000</v>
      </c>
      <c r="H29" s="52">
        <v>4000</v>
      </c>
      <c r="I29" s="52">
        <v>0</v>
      </c>
      <c r="J29" s="52">
        <v>0</v>
      </c>
      <c r="K29" s="52">
        <v>0</v>
      </c>
      <c r="L29" s="192">
        <f>SUM(D29:K29)</f>
        <v>8000</v>
      </c>
      <c r="M29" s="193"/>
      <c r="N29" s="256">
        <v>43234</v>
      </c>
      <c r="O29" s="256">
        <f t="shared" si="2"/>
        <v>43237</v>
      </c>
      <c r="P29" s="222" t="s">
        <v>24</v>
      </c>
      <c r="Q29" s="256">
        <f t="shared" si="3"/>
        <v>43259</v>
      </c>
    </row>
    <row r="30" spans="1:17" ht="17.25" customHeight="1">
      <c r="A30" s="218">
        <v>4000</v>
      </c>
      <c r="B30" s="218" t="s">
        <v>220</v>
      </c>
      <c r="C30" s="205" t="s">
        <v>216</v>
      </c>
      <c r="D30" s="52">
        <v>0</v>
      </c>
      <c r="E30" s="52">
        <v>0</v>
      </c>
      <c r="F30" s="206">
        <v>1350</v>
      </c>
      <c r="G30" s="206">
        <v>1350</v>
      </c>
      <c r="H30" s="52">
        <v>1350</v>
      </c>
      <c r="I30" s="52">
        <v>0</v>
      </c>
      <c r="J30" s="52">
        <v>0</v>
      </c>
      <c r="K30" s="52">
        <v>0</v>
      </c>
      <c r="L30" s="192">
        <f>SUM(D30:K30)</f>
        <v>4050</v>
      </c>
      <c r="M30" s="193"/>
      <c r="N30" s="256">
        <v>43234</v>
      </c>
      <c r="O30" s="256">
        <f t="shared" si="2"/>
        <v>43237</v>
      </c>
      <c r="P30" s="222" t="s">
        <v>24</v>
      </c>
      <c r="Q30" s="256">
        <f t="shared" si="3"/>
        <v>43259</v>
      </c>
    </row>
    <row r="31" spans="1:17" ht="16.5" customHeight="1">
      <c r="A31" s="255">
        <v>3000</v>
      </c>
      <c r="B31" s="235" t="s">
        <v>227</v>
      </c>
      <c r="C31" s="205" t="s">
        <v>17</v>
      </c>
      <c r="D31" s="52">
        <v>0</v>
      </c>
      <c r="E31" s="52">
        <v>0</v>
      </c>
      <c r="F31" s="206">
        <v>7331</v>
      </c>
      <c r="G31" s="206">
        <v>14590</v>
      </c>
      <c r="H31" s="206">
        <v>14590</v>
      </c>
      <c r="I31" s="206">
        <v>7331</v>
      </c>
      <c r="J31" s="52">
        <v>0</v>
      </c>
      <c r="K31" s="52">
        <v>0</v>
      </c>
      <c r="L31" s="192">
        <f>SUM(D31:K31)</f>
        <v>43842</v>
      </c>
      <c r="M31" s="193"/>
      <c r="N31" s="256">
        <v>43255</v>
      </c>
      <c r="O31" s="256">
        <f t="shared" si="2"/>
        <v>43258</v>
      </c>
      <c r="P31" s="222" t="s">
        <v>24</v>
      </c>
      <c r="Q31" s="256">
        <f t="shared" si="3"/>
        <v>43280</v>
      </c>
    </row>
    <row r="32" spans="1:17" ht="16.5" customHeight="1">
      <c r="A32" s="255">
        <v>3000</v>
      </c>
      <c r="B32" s="235" t="s">
        <v>227</v>
      </c>
      <c r="C32" s="205" t="s">
        <v>38</v>
      </c>
      <c r="D32" s="52">
        <v>0</v>
      </c>
      <c r="E32" s="52">
        <v>0</v>
      </c>
      <c r="F32" s="206">
        <v>0</v>
      </c>
      <c r="G32" s="206">
        <v>3456</v>
      </c>
      <c r="H32" s="206">
        <v>2500</v>
      </c>
      <c r="I32" s="206">
        <v>0</v>
      </c>
      <c r="J32" s="52">
        <v>0</v>
      </c>
      <c r="K32" s="52">
        <v>0</v>
      </c>
      <c r="L32" s="192">
        <f t="shared" ref="L32:L48" si="5">SUM(D32:K32)</f>
        <v>5956</v>
      </c>
      <c r="M32" s="193"/>
      <c r="N32" s="256">
        <v>43213</v>
      </c>
      <c r="O32" s="256">
        <f t="shared" si="2"/>
        <v>43216</v>
      </c>
      <c r="P32" s="222" t="s">
        <v>24</v>
      </c>
      <c r="Q32" s="256">
        <f t="shared" si="3"/>
        <v>43238</v>
      </c>
    </row>
    <row r="33" spans="1:17" ht="16.5" customHeight="1">
      <c r="A33" s="255">
        <v>3000</v>
      </c>
      <c r="B33" s="235" t="s">
        <v>227</v>
      </c>
      <c r="C33" s="205" t="s">
        <v>38</v>
      </c>
      <c r="D33" s="52">
        <v>0</v>
      </c>
      <c r="E33" s="52">
        <v>0</v>
      </c>
      <c r="F33" s="206">
        <v>6312</v>
      </c>
      <c r="G33" s="206">
        <v>8968</v>
      </c>
      <c r="H33" s="206">
        <v>9924</v>
      </c>
      <c r="I33" s="206">
        <v>6312</v>
      </c>
      <c r="J33" s="52">
        <v>0</v>
      </c>
      <c r="K33" s="52">
        <v>0</v>
      </c>
      <c r="L33" s="192">
        <f t="shared" si="5"/>
        <v>31516</v>
      </c>
      <c r="M33" s="193"/>
      <c r="N33" s="256">
        <v>43255</v>
      </c>
      <c r="O33" s="256">
        <f t="shared" si="2"/>
        <v>43258</v>
      </c>
      <c r="P33" s="222" t="s">
        <v>24</v>
      </c>
      <c r="Q33" s="256">
        <f t="shared" si="3"/>
        <v>43280</v>
      </c>
    </row>
    <row r="34" spans="1:17" ht="16.5" customHeight="1">
      <c r="A34" s="255">
        <v>3000</v>
      </c>
      <c r="B34" s="235" t="s">
        <v>227</v>
      </c>
      <c r="C34" s="205" t="s">
        <v>16</v>
      </c>
      <c r="D34" s="52">
        <v>0</v>
      </c>
      <c r="E34" s="52">
        <v>0</v>
      </c>
      <c r="F34" s="206">
        <v>504</v>
      </c>
      <c r="G34" s="206">
        <v>0</v>
      </c>
      <c r="H34" s="206">
        <v>0</v>
      </c>
      <c r="I34" s="206">
        <v>0</v>
      </c>
      <c r="J34" s="52">
        <v>0</v>
      </c>
      <c r="K34" s="52">
        <v>0</v>
      </c>
      <c r="L34" s="192">
        <f t="shared" si="5"/>
        <v>504</v>
      </c>
      <c r="M34" s="193"/>
      <c r="N34" s="256">
        <v>43213</v>
      </c>
      <c r="O34" s="256">
        <f t="shared" si="2"/>
        <v>43216</v>
      </c>
      <c r="P34" s="222" t="s">
        <v>24</v>
      </c>
      <c r="Q34" s="256">
        <f t="shared" si="3"/>
        <v>43238</v>
      </c>
    </row>
    <row r="35" spans="1:17" ht="16.5" customHeight="1">
      <c r="A35" s="255">
        <v>3000</v>
      </c>
      <c r="B35" s="235" t="s">
        <v>227</v>
      </c>
      <c r="C35" s="205" t="s">
        <v>16</v>
      </c>
      <c r="D35" s="52">
        <v>0</v>
      </c>
      <c r="E35" s="52">
        <v>0</v>
      </c>
      <c r="F35" s="206">
        <v>4974</v>
      </c>
      <c r="G35" s="206">
        <v>10956</v>
      </c>
      <c r="H35" s="206">
        <v>10956</v>
      </c>
      <c r="I35" s="206">
        <v>5478</v>
      </c>
      <c r="J35" s="52">
        <v>0</v>
      </c>
      <c r="K35" s="52">
        <v>0</v>
      </c>
      <c r="L35" s="192">
        <f t="shared" si="5"/>
        <v>32364</v>
      </c>
      <c r="M35" s="193"/>
      <c r="N35" s="256">
        <v>43255</v>
      </c>
      <c r="O35" s="256">
        <f t="shared" si="2"/>
        <v>43258</v>
      </c>
      <c r="P35" s="222" t="s">
        <v>24</v>
      </c>
      <c r="Q35" s="256">
        <f t="shared" si="3"/>
        <v>43280</v>
      </c>
    </row>
    <row r="36" spans="1:17" ht="18" customHeight="1">
      <c r="A36" s="255">
        <v>3000</v>
      </c>
      <c r="B36" s="235" t="s">
        <v>227</v>
      </c>
      <c r="C36" s="205" t="s">
        <v>40</v>
      </c>
      <c r="D36" s="52">
        <v>0</v>
      </c>
      <c r="E36" s="52">
        <v>0</v>
      </c>
      <c r="F36" s="206">
        <v>1000</v>
      </c>
      <c r="G36" s="206">
        <v>1000</v>
      </c>
      <c r="H36" s="206">
        <v>0</v>
      </c>
      <c r="I36" s="206">
        <v>2000</v>
      </c>
      <c r="J36" s="52">
        <v>0</v>
      </c>
      <c r="K36" s="52">
        <v>0</v>
      </c>
      <c r="L36" s="192">
        <f t="shared" si="5"/>
        <v>4000</v>
      </c>
      <c r="M36" s="193"/>
      <c r="N36" s="256">
        <v>43213</v>
      </c>
      <c r="O36" s="256">
        <f t="shared" si="2"/>
        <v>43216</v>
      </c>
      <c r="P36" s="222" t="s">
        <v>24</v>
      </c>
      <c r="Q36" s="256">
        <f t="shared" si="3"/>
        <v>43238</v>
      </c>
    </row>
    <row r="37" spans="1:17" ht="16.5" customHeight="1">
      <c r="A37" s="255">
        <v>3000</v>
      </c>
      <c r="B37" s="235" t="s">
        <v>227</v>
      </c>
      <c r="C37" s="205" t="s">
        <v>40</v>
      </c>
      <c r="D37" s="52">
        <v>0</v>
      </c>
      <c r="E37" s="52">
        <v>0</v>
      </c>
      <c r="F37" s="206">
        <v>5944</v>
      </c>
      <c r="G37" s="206">
        <v>12816</v>
      </c>
      <c r="H37" s="206">
        <v>13816</v>
      </c>
      <c r="I37" s="206">
        <v>4944</v>
      </c>
      <c r="J37" s="52">
        <v>0</v>
      </c>
      <c r="K37" s="52">
        <v>0</v>
      </c>
      <c r="L37" s="192">
        <f t="shared" si="5"/>
        <v>37520</v>
      </c>
      <c r="M37" s="193"/>
      <c r="N37" s="256">
        <v>43255</v>
      </c>
      <c r="O37" s="256">
        <f t="shared" si="2"/>
        <v>43258</v>
      </c>
      <c r="P37" s="222" t="s">
        <v>24</v>
      </c>
      <c r="Q37" s="256">
        <f t="shared" si="3"/>
        <v>43280</v>
      </c>
    </row>
    <row r="38" spans="1:17" ht="16.5" customHeight="1">
      <c r="A38" s="255">
        <v>3000</v>
      </c>
      <c r="B38" s="235" t="s">
        <v>227</v>
      </c>
      <c r="C38" s="205" t="s">
        <v>41</v>
      </c>
      <c r="D38" s="52">
        <v>0</v>
      </c>
      <c r="E38" s="52">
        <v>0</v>
      </c>
      <c r="F38" s="206">
        <v>8628</v>
      </c>
      <c r="G38" s="206">
        <v>16984</v>
      </c>
      <c r="H38" s="206">
        <v>16984</v>
      </c>
      <c r="I38" s="206">
        <v>8628</v>
      </c>
      <c r="J38" s="52">
        <v>0</v>
      </c>
      <c r="K38" s="52">
        <v>0</v>
      </c>
      <c r="L38" s="192">
        <f t="shared" si="5"/>
        <v>51224</v>
      </c>
      <c r="M38" s="193"/>
      <c r="N38" s="256">
        <v>43255</v>
      </c>
      <c r="O38" s="256">
        <f t="shared" si="2"/>
        <v>43258</v>
      </c>
      <c r="P38" s="222" t="s">
        <v>24</v>
      </c>
      <c r="Q38" s="256">
        <f t="shared" si="3"/>
        <v>43280</v>
      </c>
    </row>
    <row r="39" spans="1:17" ht="16.5" customHeight="1">
      <c r="A39" s="255">
        <v>3000</v>
      </c>
      <c r="B39" s="235" t="s">
        <v>227</v>
      </c>
      <c r="C39" s="205" t="s">
        <v>15</v>
      </c>
      <c r="D39" s="52">
        <v>0</v>
      </c>
      <c r="E39" s="52">
        <v>0</v>
      </c>
      <c r="F39" s="206">
        <v>5560</v>
      </c>
      <c r="G39" s="206">
        <v>11120</v>
      </c>
      <c r="H39" s="206">
        <v>11120</v>
      </c>
      <c r="I39" s="206">
        <v>5560</v>
      </c>
      <c r="J39" s="52">
        <v>0</v>
      </c>
      <c r="K39" s="52">
        <v>0</v>
      </c>
      <c r="L39" s="192">
        <f t="shared" si="5"/>
        <v>33360</v>
      </c>
      <c r="M39" s="193"/>
      <c r="N39" s="256">
        <v>43255</v>
      </c>
      <c r="O39" s="256">
        <f t="shared" si="2"/>
        <v>43258</v>
      </c>
      <c r="P39" s="222" t="s">
        <v>24</v>
      </c>
      <c r="Q39" s="256">
        <f t="shared" si="3"/>
        <v>43280</v>
      </c>
    </row>
    <row r="40" spans="1:17" ht="16.5" customHeight="1">
      <c r="A40" s="255">
        <v>3000</v>
      </c>
      <c r="B40" s="235" t="s">
        <v>227</v>
      </c>
      <c r="C40" s="205" t="s">
        <v>216</v>
      </c>
      <c r="D40" s="52">
        <v>0</v>
      </c>
      <c r="E40" s="52">
        <v>0</v>
      </c>
      <c r="F40" s="206">
        <v>2640</v>
      </c>
      <c r="G40" s="206">
        <v>5280</v>
      </c>
      <c r="H40" s="206">
        <v>5280</v>
      </c>
      <c r="I40" s="206">
        <v>2640</v>
      </c>
      <c r="J40" s="52">
        <v>0</v>
      </c>
      <c r="K40" s="52">
        <v>0</v>
      </c>
      <c r="L40" s="192">
        <f t="shared" si="5"/>
        <v>15840</v>
      </c>
      <c r="M40" s="193"/>
      <c r="N40" s="256">
        <v>43255</v>
      </c>
      <c r="O40" s="256">
        <f t="shared" si="2"/>
        <v>43258</v>
      </c>
      <c r="P40" s="222" t="s">
        <v>24</v>
      </c>
      <c r="Q40" s="256">
        <f t="shared" si="3"/>
        <v>43280</v>
      </c>
    </row>
    <row r="41" spans="1:17" ht="16.5" customHeight="1">
      <c r="A41" s="218">
        <v>4000</v>
      </c>
      <c r="B41" s="235" t="s">
        <v>227</v>
      </c>
      <c r="C41" s="205" t="s">
        <v>17</v>
      </c>
      <c r="D41" s="52">
        <v>0</v>
      </c>
      <c r="E41" s="52">
        <v>0</v>
      </c>
      <c r="F41" s="206">
        <v>4044</v>
      </c>
      <c r="G41" s="206">
        <v>4044</v>
      </c>
      <c r="H41" s="206">
        <v>4044</v>
      </c>
      <c r="I41" s="52">
        <v>0</v>
      </c>
      <c r="J41" s="52">
        <v>0</v>
      </c>
      <c r="K41" s="52">
        <v>0</v>
      </c>
      <c r="L41" s="192">
        <f t="shared" si="5"/>
        <v>12132</v>
      </c>
      <c r="M41" s="193"/>
      <c r="N41" s="256">
        <v>43255</v>
      </c>
      <c r="O41" s="256">
        <f t="shared" si="2"/>
        <v>43258</v>
      </c>
      <c r="P41" s="222" t="s">
        <v>24</v>
      </c>
      <c r="Q41" s="256">
        <f t="shared" si="3"/>
        <v>43280</v>
      </c>
    </row>
    <row r="42" spans="1:17" ht="17.25" customHeight="1">
      <c r="A42" s="218">
        <v>4000</v>
      </c>
      <c r="B42" s="235" t="s">
        <v>227</v>
      </c>
      <c r="C42" s="205" t="s">
        <v>38</v>
      </c>
      <c r="D42" s="52">
        <v>0</v>
      </c>
      <c r="E42" s="52">
        <v>0</v>
      </c>
      <c r="F42" s="206">
        <v>3504</v>
      </c>
      <c r="G42" s="206">
        <v>3504</v>
      </c>
      <c r="H42" s="206">
        <v>3504</v>
      </c>
      <c r="I42" s="52">
        <v>0</v>
      </c>
      <c r="J42" s="52">
        <v>0</v>
      </c>
      <c r="K42" s="52">
        <v>0</v>
      </c>
      <c r="L42" s="192">
        <f t="shared" si="5"/>
        <v>10512</v>
      </c>
      <c r="M42" s="193"/>
      <c r="N42" s="256">
        <v>43255</v>
      </c>
      <c r="O42" s="256">
        <f t="shared" si="2"/>
        <v>43258</v>
      </c>
      <c r="P42" s="222" t="s">
        <v>24</v>
      </c>
      <c r="Q42" s="256">
        <f t="shared" si="3"/>
        <v>43280</v>
      </c>
    </row>
    <row r="43" spans="1:17" ht="19.5" customHeight="1">
      <c r="A43" s="218">
        <v>4000</v>
      </c>
      <c r="B43" s="235" t="s">
        <v>227</v>
      </c>
      <c r="C43" s="205" t="s">
        <v>16</v>
      </c>
      <c r="D43" s="52">
        <v>0</v>
      </c>
      <c r="E43" s="52">
        <v>0</v>
      </c>
      <c r="F43" s="206">
        <v>2136</v>
      </c>
      <c r="G43" s="206">
        <v>2136</v>
      </c>
      <c r="H43" s="206">
        <v>2136</v>
      </c>
      <c r="I43" s="52">
        <v>0</v>
      </c>
      <c r="J43" s="52">
        <v>0</v>
      </c>
      <c r="K43" s="52">
        <v>0</v>
      </c>
      <c r="L43" s="192">
        <f t="shared" si="5"/>
        <v>6408</v>
      </c>
      <c r="M43" s="193"/>
      <c r="N43" s="256">
        <v>43255</v>
      </c>
      <c r="O43" s="256">
        <f t="shared" si="2"/>
        <v>43258</v>
      </c>
      <c r="P43" s="222" t="s">
        <v>24</v>
      </c>
      <c r="Q43" s="256">
        <f t="shared" si="3"/>
        <v>43280</v>
      </c>
    </row>
    <row r="44" spans="1:17" ht="16.5" customHeight="1">
      <c r="A44" s="218">
        <v>4000</v>
      </c>
      <c r="B44" s="235" t="s">
        <v>227</v>
      </c>
      <c r="C44" s="205" t="s">
        <v>40</v>
      </c>
      <c r="D44" s="52">
        <v>0</v>
      </c>
      <c r="E44" s="52">
        <v>0</v>
      </c>
      <c r="F44" s="206">
        <v>2000</v>
      </c>
      <c r="G44" s="206">
        <v>4200</v>
      </c>
      <c r="H44" s="206">
        <v>4300</v>
      </c>
      <c r="I44" s="52">
        <v>0</v>
      </c>
      <c r="J44" s="52">
        <v>0</v>
      </c>
      <c r="K44" s="52">
        <v>0</v>
      </c>
      <c r="L44" s="192">
        <f t="shared" si="5"/>
        <v>10500</v>
      </c>
      <c r="M44" s="193"/>
      <c r="N44" s="256">
        <v>43213</v>
      </c>
      <c r="O44" s="256">
        <f t="shared" si="2"/>
        <v>43216</v>
      </c>
      <c r="P44" s="222" t="s">
        <v>24</v>
      </c>
      <c r="Q44" s="256">
        <f t="shared" si="3"/>
        <v>43238</v>
      </c>
    </row>
    <row r="45" spans="1:17" ht="16.5" customHeight="1">
      <c r="A45" s="218">
        <v>4000</v>
      </c>
      <c r="B45" s="235" t="s">
        <v>227</v>
      </c>
      <c r="C45" s="205" t="s">
        <v>40</v>
      </c>
      <c r="D45" s="52">
        <v>0</v>
      </c>
      <c r="E45" s="52">
        <v>0</v>
      </c>
      <c r="F45" s="206">
        <v>3256</v>
      </c>
      <c r="G45" s="206">
        <v>1056</v>
      </c>
      <c r="H45" s="206">
        <v>956</v>
      </c>
      <c r="I45" s="52">
        <v>0</v>
      </c>
      <c r="J45" s="52">
        <v>0</v>
      </c>
      <c r="K45" s="52">
        <v>0</v>
      </c>
      <c r="L45" s="192">
        <f t="shared" si="5"/>
        <v>5268</v>
      </c>
      <c r="M45" s="193"/>
      <c r="N45" s="256">
        <v>43255</v>
      </c>
      <c r="O45" s="256">
        <f t="shared" si="2"/>
        <v>43258</v>
      </c>
      <c r="P45" s="222" t="s">
        <v>24</v>
      </c>
      <c r="Q45" s="256">
        <f t="shared" si="3"/>
        <v>43280</v>
      </c>
    </row>
    <row r="46" spans="1:17" ht="16.5" customHeight="1">
      <c r="A46" s="218">
        <v>4000</v>
      </c>
      <c r="B46" s="235" t="s">
        <v>227</v>
      </c>
      <c r="C46" s="205" t="s">
        <v>41</v>
      </c>
      <c r="D46" s="52">
        <v>0</v>
      </c>
      <c r="E46" s="52">
        <v>0</v>
      </c>
      <c r="F46" s="206">
        <v>9942</v>
      </c>
      <c r="G46" s="206">
        <v>9942</v>
      </c>
      <c r="H46" s="206">
        <v>9942</v>
      </c>
      <c r="I46" s="52">
        <v>0</v>
      </c>
      <c r="J46" s="52">
        <v>0</v>
      </c>
      <c r="K46" s="52">
        <v>0</v>
      </c>
      <c r="L46" s="192">
        <f t="shared" si="5"/>
        <v>29826</v>
      </c>
      <c r="M46" s="193"/>
      <c r="N46" s="256">
        <v>43255</v>
      </c>
      <c r="O46" s="256">
        <f t="shared" si="2"/>
        <v>43258</v>
      </c>
      <c r="P46" s="222" t="s">
        <v>24</v>
      </c>
      <c r="Q46" s="256">
        <f t="shared" si="3"/>
        <v>43280</v>
      </c>
    </row>
    <row r="47" spans="1:17" ht="16.5" customHeight="1">
      <c r="A47" s="218">
        <v>4000</v>
      </c>
      <c r="B47" s="235" t="s">
        <v>227</v>
      </c>
      <c r="C47" s="205" t="s">
        <v>15</v>
      </c>
      <c r="D47" s="52">
        <v>0</v>
      </c>
      <c r="E47" s="52">
        <v>0</v>
      </c>
      <c r="F47" s="206">
        <v>3250</v>
      </c>
      <c r="G47" s="206">
        <v>3250</v>
      </c>
      <c r="H47" s="206">
        <v>3250</v>
      </c>
      <c r="I47" s="52">
        <v>0</v>
      </c>
      <c r="J47" s="52">
        <v>0</v>
      </c>
      <c r="K47" s="52">
        <v>0</v>
      </c>
      <c r="L47" s="192">
        <f t="shared" si="5"/>
        <v>9750</v>
      </c>
      <c r="M47" s="193"/>
      <c r="N47" s="256">
        <v>43255</v>
      </c>
      <c r="O47" s="256">
        <f t="shared" si="2"/>
        <v>43258</v>
      </c>
      <c r="P47" s="222" t="s">
        <v>24</v>
      </c>
      <c r="Q47" s="256">
        <f t="shared" si="3"/>
        <v>43280</v>
      </c>
    </row>
    <row r="48" spans="1:17" ht="16.5" customHeight="1">
      <c r="A48" s="218">
        <v>4000</v>
      </c>
      <c r="B48" s="235" t="s">
        <v>227</v>
      </c>
      <c r="C48" s="205" t="s">
        <v>216</v>
      </c>
      <c r="D48" s="52">
        <v>0</v>
      </c>
      <c r="E48" s="52">
        <v>0</v>
      </c>
      <c r="F48" s="206">
        <v>1400</v>
      </c>
      <c r="G48" s="206">
        <v>1400</v>
      </c>
      <c r="H48" s="206">
        <v>1400</v>
      </c>
      <c r="I48" s="52">
        <v>0</v>
      </c>
      <c r="J48" s="52">
        <v>0</v>
      </c>
      <c r="K48" s="52">
        <v>0</v>
      </c>
      <c r="L48" s="192">
        <f t="shared" si="5"/>
        <v>4200</v>
      </c>
      <c r="M48" s="193"/>
      <c r="N48" s="256">
        <v>43255</v>
      </c>
      <c r="O48" s="256">
        <f t="shared" si="2"/>
        <v>43258</v>
      </c>
      <c r="P48" s="222" t="s">
        <v>24</v>
      </c>
      <c r="Q48" s="256">
        <f t="shared" si="3"/>
        <v>43280</v>
      </c>
    </row>
    <row r="49" spans="1:17" ht="16.5" customHeight="1">
      <c r="A49" s="255">
        <v>3000</v>
      </c>
      <c r="B49" s="235" t="s">
        <v>233</v>
      </c>
      <c r="C49" s="205" t="s">
        <v>17</v>
      </c>
      <c r="D49" s="52">
        <v>0</v>
      </c>
      <c r="E49" s="52">
        <v>0</v>
      </c>
      <c r="F49" s="206">
        <v>7331</v>
      </c>
      <c r="G49" s="206">
        <v>14590</v>
      </c>
      <c r="H49" s="206">
        <v>14590</v>
      </c>
      <c r="I49" s="206">
        <v>7331</v>
      </c>
      <c r="J49" s="52">
        <v>0</v>
      </c>
      <c r="K49" s="52">
        <v>0</v>
      </c>
      <c r="L49" s="192">
        <f>SUM(D49:K49)</f>
        <v>43842</v>
      </c>
      <c r="M49" s="193"/>
      <c r="N49" s="256">
        <v>43283</v>
      </c>
      <c r="O49" s="256">
        <f t="shared" si="2"/>
        <v>43286</v>
      </c>
      <c r="P49" s="222" t="s">
        <v>24</v>
      </c>
      <c r="Q49" s="256">
        <f t="shared" si="3"/>
        <v>43308</v>
      </c>
    </row>
    <row r="50" spans="1:17" ht="16.5" customHeight="1">
      <c r="A50" s="255">
        <v>3000</v>
      </c>
      <c r="B50" s="235" t="s">
        <v>233</v>
      </c>
      <c r="C50" s="205" t="s">
        <v>38</v>
      </c>
      <c r="D50" s="52">
        <v>0</v>
      </c>
      <c r="E50" s="52">
        <v>0</v>
      </c>
      <c r="F50" s="206">
        <v>6312</v>
      </c>
      <c r="G50" s="206">
        <v>12424</v>
      </c>
      <c r="H50" s="206">
        <v>12424</v>
      </c>
      <c r="I50" s="206">
        <v>6312</v>
      </c>
      <c r="J50" s="52">
        <v>0</v>
      </c>
      <c r="K50" s="52">
        <v>0</v>
      </c>
      <c r="L50" s="192">
        <f t="shared" ref="L50:L62" si="6">SUM(D50:K50)</f>
        <v>37472</v>
      </c>
      <c r="M50" s="193"/>
      <c r="N50" s="256">
        <v>43283</v>
      </c>
      <c r="O50" s="256">
        <f t="shared" si="2"/>
        <v>43286</v>
      </c>
      <c r="P50" s="222" t="s">
        <v>24</v>
      </c>
      <c r="Q50" s="256">
        <f t="shared" si="3"/>
        <v>43308</v>
      </c>
    </row>
    <row r="51" spans="1:17" ht="16.5" customHeight="1">
      <c r="A51" s="255">
        <v>3000</v>
      </c>
      <c r="B51" s="235" t="s">
        <v>233</v>
      </c>
      <c r="C51" s="205" t="s">
        <v>16</v>
      </c>
      <c r="D51" s="52">
        <v>0</v>
      </c>
      <c r="E51" s="52">
        <v>0</v>
      </c>
      <c r="F51" s="206">
        <v>5478</v>
      </c>
      <c r="G51" s="206">
        <v>10956</v>
      </c>
      <c r="H51" s="206">
        <v>10956</v>
      </c>
      <c r="I51" s="206">
        <v>5478</v>
      </c>
      <c r="J51" s="52">
        <v>0</v>
      </c>
      <c r="K51" s="52">
        <v>0</v>
      </c>
      <c r="L51" s="192">
        <f t="shared" si="6"/>
        <v>32868</v>
      </c>
      <c r="M51" s="193"/>
      <c r="N51" s="256">
        <v>43283</v>
      </c>
      <c r="O51" s="256">
        <f t="shared" si="2"/>
        <v>43286</v>
      </c>
      <c r="P51" s="222" t="s">
        <v>24</v>
      </c>
      <c r="Q51" s="256">
        <f t="shared" si="3"/>
        <v>43308</v>
      </c>
    </row>
    <row r="52" spans="1:17" ht="16.5" customHeight="1">
      <c r="A52" s="255">
        <v>3000</v>
      </c>
      <c r="B52" s="235" t="s">
        <v>233</v>
      </c>
      <c r="C52" s="205" t="s">
        <v>40</v>
      </c>
      <c r="D52" s="52">
        <v>0</v>
      </c>
      <c r="E52" s="52">
        <v>0</v>
      </c>
      <c r="F52" s="206">
        <v>6944</v>
      </c>
      <c r="G52" s="206">
        <v>13816</v>
      </c>
      <c r="H52" s="206">
        <v>13816</v>
      </c>
      <c r="I52" s="206">
        <v>6944</v>
      </c>
      <c r="J52" s="52">
        <v>0</v>
      </c>
      <c r="K52" s="52">
        <v>0</v>
      </c>
      <c r="L52" s="192">
        <f t="shared" si="6"/>
        <v>41520</v>
      </c>
      <c r="M52" s="193"/>
      <c r="N52" s="256">
        <v>43283</v>
      </c>
      <c r="O52" s="256">
        <f t="shared" si="2"/>
        <v>43286</v>
      </c>
      <c r="P52" s="222" t="s">
        <v>24</v>
      </c>
      <c r="Q52" s="256">
        <f t="shared" si="3"/>
        <v>43308</v>
      </c>
    </row>
    <row r="53" spans="1:17" ht="16.5" customHeight="1">
      <c r="A53" s="255">
        <v>3000</v>
      </c>
      <c r="B53" s="235" t="s">
        <v>233</v>
      </c>
      <c r="C53" s="205" t="s">
        <v>41</v>
      </c>
      <c r="D53" s="52">
        <v>0</v>
      </c>
      <c r="E53" s="52">
        <v>0</v>
      </c>
      <c r="F53" s="206">
        <v>8628</v>
      </c>
      <c r="G53" s="206">
        <v>16984</v>
      </c>
      <c r="H53" s="206">
        <v>16984</v>
      </c>
      <c r="I53" s="206">
        <v>8628</v>
      </c>
      <c r="J53" s="52">
        <v>0</v>
      </c>
      <c r="K53" s="52">
        <v>0</v>
      </c>
      <c r="L53" s="192">
        <f t="shared" si="6"/>
        <v>51224</v>
      </c>
      <c r="M53" s="193"/>
      <c r="N53" s="256">
        <v>43283</v>
      </c>
      <c r="O53" s="256">
        <f t="shared" si="2"/>
        <v>43286</v>
      </c>
      <c r="P53" s="222" t="s">
        <v>24</v>
      </c>
      <c r="Q53" s="256">
        <f t="shared" si="3"/>
        <v>43308</v>
      </c>
    </row>
    <row r="54" spans="1:17" ht="16.5" customHeight="1">
      <c r="A54" s="255">
        <v>3000</v>
      </c>
      <c r="B54" s="235" t="s">
        <v>233</v>
      </c>
      <c r="C54" s="205" t="s">
        <v>15</v>
      </c>
      <c r="D54" s="52">
        <v>0</v>
      </c>
      <c r="E54" s="52">
        <v>0</v>
      </c>
      <c r="F54" s="206">
        <v>5560</v>
      </c>
      <c r="G54" s="206">
        <v>11120</v>
      </c>
      <c r="H54" s="206">
        <v>11120</v>
      </c>
      <c r="I54" s="206">
        <v>5560</v>
      </c>
      <c r="J54" s="52">
        <v>0</v>
      </c>
      <c r="K54" s="52">
        <v>0</v>
      </c>
      <c r="L54" s="192">
        <f t="shared" si="6"/>
        <v>33360</v>
      </c>
      <c r="M54" s="193"/>
      <c r="N54" s="256">
        <v>43283</v>
      </c>
      <c r="O54" s="256">
        <f t="shared" si="2"/>
        <v>43286</v>
      </c>
      <c r="P54" s="222" t="s">
        <v>24</v>
      </c>
      <c r="Q54" s="256">
        <f t="shared" si="3"/>
        <v>43308</v>
      </c>
    </row>
    <row r="55" spans="1:17" ht="16.5" customHeight="1">
      <c r="A55" s="255">
        <v>3000</v>
      </c>
      <c r="B55" s="235" t="s">
        <v>233</v>
      </c>
      <c r="C55" s="205" t="s">
        <v>216</v>
      </c>
      <c r="D55" s="52">
        <v>0</v>
      </c>
      <c r="E55" s="52">
        <v>0</v>
      </c>
      <c r="F55" s="206">
        <v>2640</v>
      </c>
      <c r="G55" s="206">
        <v>5280</v>
      </c>
      <c r="H55" s="206">
        <v>5280</v>
      </c>
      <c r="I55" s="206">
        <v>2640</v>
      </c>
      <c r="J55" s="52">
        <v>0</v>
      </c>
      <c r="K55" s="52">
        <v>0</v>
      </c>
      <c r="L55" s="192">
        <f t="shared" si="6"/>
        <v>15840</v>
      </c>
      <c r="M55" s="193"/>
      <c r="N55" s="256">
        <v>43283</v>
      </c>
      <c r="O55" s="256">
        <f t="shared" si="2"/>
        <v>43286</v>
      </c>
      <c r="P55" s="222" t="s">
        <v>24</v>
      </c>
      <c r="Q55" s="256">
        <f t="shared" si="3"/>
        <v>43308</v>
      </c>
    </row>
    <row r="56" spans="1:17" ht="16.5" customHeight="1">
      <c r="A56" s="218">
        <v>4000</v>
      </c>
      <c r="B56" s="235" t="s">
        <v>233</v>
      </c>
      <c r="C56" s="205" t="s">
        <v>17</v>
      </c>
      <c r="D56" s="52">
        <v>0</v>
      </c>
      <c r="E56" s="52">
        <v>0</v>
      </c>
      <c r="F56" s="206">
        <v>4044</v>
      </c>
      <c r="G56" s="206">
        <v>4044</v>
      </c>
      <c r="H56" s="206">
        <v>4044</v>
      </c>
      <c r="I56" s="52">
        <v>0</v>
      </c>
      <c r="J56" s="52">
        <v>0</v>
      </c>
      <c r="K56" s="52">
        <v>0</v>
      </c>
      <c r="L56" s="192">
        <f t="shared" si="6"/>
        <v>12132</v>
      </c>
      <c r="M56" s="193"/>
      <c r="N56" s="256">
        <v>43283</v>
      </c>
      <c r="O56" s="256">
        <f t="shared" si="2"/>
        <v>43286</v>
      </c>
      <c r="P56" s="222" t="s">
        <v>24</v>
      </c>
      <c r="Q56" s="256">
        <f t="shared" si="3"/>
        <v>43308</v>
      </c>
    </row>
    <row r="57" spans="1:17" ht="16.5" customHeight="1">
      <c r="A57" s="218">
        <v>4000</v>
      </c>
      <c r="B57" s="235" t="s">
        <v>233</v>
      </c>
      <c r="C57" s="205" t="s">
        <v>38</v>
      </c>
      <c r="D57" s="52">
        <v>0</v>
      </c>
      <c r="E57" s="52">
        <v>0</v>
      </c>
      <c r="F57" s="206">
        <v>3504</v>
      </c>
      <c r="G57" s="206">
        <v>3504</v>
      </c>
      <c r="H57" s="206">
        <v>3504</v>
      </c>
      <c r="I57" s="52">
        <v>0</v>
      </c>
      <c r="J57" s="52">
        <v>0</v>
      </c>
      <c r="K57" s="52">
        <v>0</v>
      </c>
      <c r="L57" s="192">
        <f t="shared" si="6"/>
        <v>10512</v>
      </c>
      <c r="M57" s="193"/>
      <c r="N57" s="256">
        <v>43283</v>
      </c>
      <c r="O57" s="256">
        <f t="shared" si="2"/>
        <v>43286</v>
      </c>
      <c r="P57" s="222" t="s">
        <v>24</v>
      </c>
      <c r="Q57" s="256">
        <f t="shared" si="3"/>
        <v>43308</v>
      </c>
    </row>
    <row r="58" spans="1:17" ht="16.5" customHeight="1">
      <c r="A58" s="218">
        <v>4000</v>
      </c>
      <c r="B58" s="235" t="s">
        <v>233</v>
      </c>
      <c r="C58" s="205" t="s">
        <v>16</v>
      </c>
      <c r="D58" s="52">
        <v>0</v>
      </c>
      <c r="E58" s="52">
        <v>0</v>
      </c>
      <c r="F58" s="206">
        <v>2136</v>
      </c>
      <c r="G58" s="206">
        <v>2136</v>
      </c>
      <c r="H58" s="206">
        <v>2136</v>
      </c>
      <c r="I58" s="52">
        <v>0</v>
      </c>
      <c r="J58" s="52">
        <v>0</v>
      </c>
      <c r="K58" s="52">
        <v>0</v>
      </c>
      <c r="L58" s="192">
        <f t="shared" si="6"/>
        <v>6408</v>
      </c>
      <c r="M58" s="193"/>
      <c r="N58" s="256">
        <v>43283</v>
      </c>
      <c r="O58" s="256">
        <f t="shared" si="2"/>
        <v>43286</v>
      </c>
      <c r="P58" s="222" t="s">
        <v>24</v>
      </c>
      <c r="Q58" s="256">
        <f t="shared" si="3"/>
        <v>43308</v>
      </c>
    </row>
    <row r="59" spans="1:17" ht="16.5" customHeight="1">
      <c r="A59" s="218">
        <v>4000</v>
      </c>
      <c r="B59" s="235" t="s">
        <v>233</v>
      </c>
      <c r="C59" s="205" t="s">
        <v>40</v>
      </c>
      <c r="D59" s="52">
        <v>0</v>
      </c>
      <c r="E59" s="52">
        <v>0</v>
      </c>
      <c r="F59" s="206">
        <v>5256</v>
      </c>
      <c r="G59" s="206">
        <v>5256</v>
      </c>
      <c r="H59" s="206">
        <v>5256</v>
      </c>
      <c r="I59" s="52">
        <v>0</v>
      </c>
      <c r="J59" s="52">
        <v>0</v>
      </c>
      <c r="K59" s="52">
        <v>0</v>
      </c>
      <c r="L59" s="192">
        <f t="shared" si="6"/>
        <v>15768</v>
      </c>
      <c r="M59" s="193"/>
      <c r="N59" s="256">
        <v>43283</v>
      </c>
      <c r="O59" s="256">
        <f t="shared" si="2"/>
        <v>43286</v>
      </c>
      <c r="P59" s="222" t="s">
        <v>24</v>
      </c>
      <c r="Q59" s="256">
        <f t="shared" si="3"/>
        <v>43308</v>
      </c>
    </row>
    <row r="60" spans="1:17" ht="16.5" customHeight="1">
      <c r="A60" s="218">
        <v>4000</v>
      </c>
      <c r="B60" s="235" t="s">
        <v>233</v>
      </c>
      <c r="C60" s="205" t="s">
        <v>41</v>
      </c>
      <c r="D60" s="52">
        <v>0</v>
      </c>
      <c r="E60" s="52">
        <v>0</v>
      </c>
      <c r="F60" s="206">
        <v>9942</v>
      </c>
      <c r="G60" s="206">
        <v>9942</v>
      </c>
      <c r="H60" s="206">
        <v>9942</v>
      </c>
      <c r="I60" s="52">
        <v>0</v>
      </c>
      <c r="J60" s="52">
        <v>0</v>
      </c>
      <c r="K60" s="52">
        <v>0</v>
      </c>
      <c r="L60" s="192">
        <f t="shared" si="6"/>
        <v>29826</v>
      </c>
      <c r="M60" s="193"/>
      <c r="N60" s="256">
        <v>43283</v>
      </c>
      <c r="O60" s="256">
        <f t="shared" si="2"/>
        <v>43286</v>
      </c>
      <c r="P60" s="222" t="s">
        <v>24</v>
      </c>
      <c r="Q60" s="256">
        <f t="shared" si="3"/>
        <v>43308</v>
      </c>
    </row>
    <row r="61" spans="1:17" ht="16.5" customHeight="1">
      <c r="A61" s="218">
        <v>4000</v>
      </c>
      <c r="B61" s="235" t="s">
        <v>233</v>
      </c>
      <c r="C61" s="205" t="s">
        <v>15</v>
      </c>
      <c r="D61" s="52">
        <v>0</v>
      </c>
      <c r="E61" s="52">
        <v>0</v>
      </c>
      <c r="F61" s="206">
        <v>3250</v>
      </c>
      <c r="G61" s="206">
        <v>3250</v>
      </c>
      <c r="H61" s="206">
        <v>3250</v>
      </c>
      <c r="I61" s="52">
        <v>0</v>
      </c>
      <c r="J61" s="52">
        <v>0</v>
      </c>
      <c r="K61" s="52">
        <v>0</v>
      </c>
      <c r="L61" s="192">
        <f t="shared" si="6"/>
        <v>9750</v>
      </c>
      <c r="M61" s="193"/>
      <c r="N61" s="256">
        <v>43283</v>
      </c>
      <c r="O61" s="256">
        <f t="shared" si="2"/>
        <v>43286</v>
      </c>
      <c r="P61" s="222" t="s">
        <v>24</v>
      </c>
      <c r="Q61" s="256">
        <f t="shared" si="3"/>
        <v>43308</v>
      </c>
    </row>
    <row r="62" spans="1:17" ht="16.5" customHeight="1" thickBot="1">
      <c r="A62" s="218">
        <v>4000</v>
      </c>
      <c r="B62" s="235" t="s">
        <v>233</v>
      </c>
      <c r="C62" s="205" t="s">
        <v>216</v>
      </c>
      <c r="D62" s="52">
        <v>0</v>
      </c>
      <c r="E62" s="52">
        <v>0</v>
      </c>
      <c r="F62" s="206">
        <v>1400</v>
      </c>
      <c r="G62" s="206">
        <v>1400</v>
      </c>
      <c r="H62" s="206">
        <v>1400</v>
      </c>
      <c r="I62" s="52">
        <v>0</v>
      </c>
      <c r="J62" s="52">
        <v>0</v>
      </c>
      <c r="K62" s="52">
        <v>0</v>
      </c>
      <c r="L62" s="192">
        <f t="shared" si="6"/>
        <v>4200</v>
      </c>
      <c r="M62" s="193"/>
      <c r="N62" s="256">
        <v>43283</v>
      </c>
      <c r="O62" s="256">
        <f t="shared" si="2"/>
        <v>43286</v>
      </c>
      <c r="P62" s="222" t="s">
        <v>24</v>
      </c>
      <c r="Q62" s="256">
        <f t="shared" si="3"/>
        <v>43308</v>
      </c>
    </row>
    <row r="63" spans="1:17" ht="17.25" customHeight="1" thickTop="1">
      <c r="A63" s="178"/>
      <c r="B63" s="180"/>
      <c r="C63" s="181"/>
      <c r="D63" s="182"/>
      <c r="E63" s="183"/>
      <c r="F63" s="220"/>
      <c r="G63" s="220"/>
      <c r="H63" s="220"/>
      <c r="I63" s="220"/>
      <c r="J63" s="182"/>
      <c r="K63" s="182"/>
      <c r="L63" s="184">
        <f>SUM(L2:L62)</f>
        <v>1059942</v>
      </c>
      <c r="M63" s="185"/>
      <c r="N63" s="199"/>
      <c r="O63" s="199"/>
      <c r="P63" s="199"/>
      <c r="Q63" s="199"/>
    </row>
    <row r="64" spans="1:17" ht="17.25" customHeight="1">
      <c r="A64" s="2"/>
      <c r="B64" s="3"/>
      <c r="C64" s="29"/>
      <c r="D64" s="53"/>
      <c r="E64" s="54"/>
      <c r="F64" s="53"/>
      <c r="G64" s="53"/>
      <c r="H64" s="53"/>
      <c r="I64" s="53"/>
      <c r="J64" s="53"/>
      <c r="K64" s="53"/>
      <c r="L64" s="18"/>
      <c r="M64" s="5"/>
      <c r="N64" s="5"/>
      <c r="O64" s="5"/>
      <c r="P64" s="5"/>
      <c r="Q64" s="5"/>
    </row>
    <row r="65" spans="1:17" ht="17.25" customHeight="1">
      <c r="B65" s="14"/>
      <c r="L65" s="8"/>
    </row>
    <row r="66" spans="1:17" ht="17.25" customHeight="1">
      <c r="B66" s="14"/>
      <c r="H66" s="221"/>
    </row>
    <row r="67" spans="1:17" s="28" customFormat="1" ht="17.25" customHeight="1">
      <c r="A67" s="1"/>
      <c r="B67" s="14"/>
      <c r="C67" s="219"/>
      <c r="D67" s="55"/>
      <c r="E67" s="55"/>
      <c r="F67" s="55"/>
      <c r="G67" s="55"/>
      <c r="H67" s="55"/>
      <c r="I67" s="55"/>
      <c r="J67" s="55"/>
      <c r="K67" s="55"/>
      <c r="L67" s="1"/>
      <c r="M67" s="1"/>
      <c r="N67" s="1"/>
      <c r="O67" s="1"/>
      <c r="P67" s="1"/>
      <c r="Q67" s="1"/>
    </row>
    <row r="68" spans="1:17" s="28" customFormat="1" ht="17.25" customHeight="1">
      <c r="A68" s="1"/>
      <c r="B68" s="14"/>
      <c r="C68" s="219"/>
      <c r="D68" s="55"/>
      <c r="E68" s="55"/>
      <c r="F68" s="55"/>
      <c r="G68" s="55"/>
      <c r="H68" s="55"/>
      <c r="I68" s="55"/>
      <c r="J68" s="55"/>
      <c r="K68" s="55"/>
      <c r="L68" s="1"/>
      <c r="M68" s="1"/>
      <c r="N68" s="1"/>
      <c r="O68" s="1"/>
      <c r="P68" s="1"/>
      <c r="Q68" s="1"/>
    </row>
    <row r="69" spans="1:17" s="28" customFormat="1" ht="17.25" customHeight="1">
      <c r="A69" s="1"/>
      <c r="B69" s="14"/>
      <c r="C69" s="219"/>
      <c r="D69" s="55"/>
      <c r="E69" s="55"/>
      <c r="F69" s="55"/>
      <c r="G69" s="55"/>
      <c r="H69" s="55"/>
      <c r="I69" s="55"/>
      <c r="J69" s="55"/>
      <c r="K69" s="55"/>
      <c r="L69" s="1"/>
      <c r="M69" s="1"/>
      <c r="N69" s="1"/>
      <c r="O69" s="1"/>
      <c r="P69" s="1"/>
      <c r="Q69" s="1"/>
    </row>
    <row r="70" spans="1:17" s="28" customFormat="1" ht="17.25" customHeight="1">
      <c r="A70" s="1"/>
      <c r="B70" s="14"/>
      <c r="C70" s="219"/>
      <c r="D70" s="55"/>
      <c r="E70" s="55"/>
      <c r="F70" s="55"/>
      <c r="G70" s="55"/>
      <c r="H70" s="55"/>
      <c r="I70" s="55"/>
      <c r="J70" s="55"/>
      <c r="K70" s="55"/>
      <c r="L70" s="1"/>
      <c r="M70" s="1"/>
      <c r="N70" s="1"/>
      <c r="O70" s="1"/>
      <c r="P70" s="1"/>
      <c r="Q70" s="1"/>
    </row>
    <row r="71" spans="1:17" s="28" customFormat="1" ht="17.25" customHeight="1">
      <c r="A71" s="1"/>
      <c r="B71" s="14"/>
      <c r="C71" s="219"/>
      <c r="D71" s="55"/>
      <c r="E71" s="55"/>
      <c r="F71" s="55"/>
      <c r="G71" s="55"/>
      <c r="H71" s="55"/>
      <c r="I71" s="55"/>
      <c r="J71" s="55"/>
      <c r="K71" s="55"/>
      <c r="L71" s="1"/>
      <c r="M71" s="1"/>
      <c r="N71" s="1"/>
      <c r="O71" s="1"/>
      <c r="P71" s="1"/>
      <c r="Q71" s="1"/>
    </row>
    <row r="72" spans="1:17" s="28" customFormat="1" ht="17.25" customHeight="1">
      <c r="A72" s="1"/>
      <c r="B72" s="14"/>
      <c r="C72" s="219"/>
      <c r="D72" s="55"/>
      <c r="E72" s="55"/>
      <c r="F72" s="55"/>
      <c r="G72" s="55"/>
      <c r="H72" s="55"/>
      <c r="I72" s="55"/>
      <c r="J72" s="55"/>
      <c r="K72" s="55"/>
      <c r="L72" s="1"/>
      <c r="M72" s="1"/>
      <c r="N72" s="1"/>
      <c r="O72" s="1"/>
      <c r="P72" s="1"/>
      <c r="Q72" s="1"/>
    </row>
    <row r="73" spans="1:17" s="28" customFormat="1" ht="17.25" customHeight="1">
      <c r="A73" s="1"/>
      <c r="B73" s="14"/>
      <c r="C73" s="219"/>
      <c r="D73" s="55"/>
      <c r="E73" s="55"/>
      <c r="F73" s="55"/>
      <c r="G73" s="55"/>
      <c r="H73" s="55"/>
      <c r="I73" s="55"/>
      <c r="J73" s="55"/>
      <c r="K73" s="55"/>
      <c r="L73" s="1"/>
      <c r="M73" s="1"/>
      <c r="N73" s="1"/>
      <c r="O73" s="1"/>
      <c r="P73" s="1"/>
      <c r="Q73" s="1"/>
    </row>
    <row r="74" spans="1:17" s="28" customFormat="1" ht="17.25" customHeight="1">
      <c r="A74" s="1"/>
      <c r="B74" s="14"/>
      <c r="C74" s="219"/>
      <c r="D74" s="55"/>
      <c r="E74" s="55"/>
      <c r="F74" s="55"/>
      <c r="G74" s="55"/>
      <c r="H74" s="55"/>
      <c r="I74" s="55"/>
      <c r="J74" s="55"/>
      <c r="K74" s="55"/>
      <c r="L74" s="1"/>
      <c r="M74" s="1"/>
      <c r="N74" s="1"/>
      <c r="O74" s="1"/>
      <c r="P74" s="1"/>
      <c r="Q74" s="1"/>
    </row>
    <row r="75" spans="1:17" s="28" customFormat="1" ht="17.25" customHeight="1">
      <c r="A75" s="1"/>
      <c r="B75" s="14"/>
      <c r="C75" s="219"/>
      <c r="D75" s="55"/>
      <c r="E75" s="55"/>
      <c r="F75" s="55"/>
      <c r="G75" s="55"/>
      <c r="H75" s="55"/>
      <c r="I75" s="55"/>
      <c r="J75" s="55"/>
      <c r="K75" s="55"/>
      <c r="L75" s="1"/>
      <c r="M75" s="1"/>
      <c r="N75" s="1"/>
      <c r="O75" s="1"/>
      <c r="P75" s="1"/>
      <c r="Q75" s="1"/>
    </row>
    <row r="76" spans="1:17" s="28" customFormat="1" ht="17.25" customHeight="1">
      <c r="A76" s="1"/>
      <c r="B76" s="14"/>
      <c r="D76" s="55"/>
      <c r="E76" s="55"/>
      <c r="F76" s="55"/>
      <c r="G76" s="55"/>
      <c r="H76" s="55"/>
      <c r="I76" s="55"/>
      <c r="J76" s="55"/>
      <c r="K76" s="55"/>
      <c r="L76" s="1"/>
      <c r="M76" s="1"/>
      <c r="N76" s="1"/>
      <c r="O76" s="1"/>
      <c r="P76" s="1"/>
      <c r="Q76" s="1"/>
    </row>
    <row r="77" spans="1:17" s="28" customFormat="1" ht="17.25" customHeight="1">
      <c r="A77" s="1"/>
      <c r="B77" s="14"/>
      <c r="D77" s="55"/>
      <c r="E77" s="55"/>
      <c r="F77" s="55"/>
      <c r="G77" s="55"/>
      <c r="H77" s="55"/>
      <c r="I77" s="55"/>
      <c r="J77" s="55"/>
      <c r="K77" s="55"/>
      <c r="L77" s="1"/>
      <c r="M77" s="1"/>
      <c r="N77" s="1"/>
      <c r="O77" s="1"/>
      <c r="P77" s="1"/>
      <c r="Q77" s="1"/>
    </row>
    <row r="78" spans="1:17" s="28" customFormat="1" ht="17.25" customHeight="1">
      <c r="A78" s="1"/>
      <c r="B78" s="14"/>
      <c r="D78" s="55"/>
      <c r="E78" s="55"/>
      <c r="F78" s="55"/>
      <c r="G78" s="55"/>
      <c r="H78" s="55"/>
      <c r="I78" s="55"/>
      <c r="J78" s="55"/>
      <c r="K78" s="55"/>
      <c r="L78" s="1"/>
      <c r="M78" s="1"/>
      <c r="N78" s="1"/>
      <c r="O78" s="1"/>
      <c r="P78" s="1"/>
      <c r="Q78" s="1"/>
    </row>
    <row r="79" spans="1:17" s="28" customFormat="1" ht="17.25" customHeight="1">
      <c r="A79" s="1"/>
      <c r="B79" s="14"/>
      <c r="D79" s="55"/>
      <c r="E79" s="55"/>
      <c r="F79" s="55"/>
      <c r="G79" s="55"/>
      <c r="H79" s="55"/>
      <c r="I79" s="55"/>
      <c r="J79" s="55"/>
      <c r="K79" s="55"/>
      <c r="L79" s="1"/>
      <c r="M79" s="1"/>
      <c r="N79" s="1"/>
      <c r="O79" s="1"/>
      <c r="P79" s="1"/>
      <c r="Q79" s="1"/>
    </row>
    <row r="80" spans="1:17" s="28" customFormat="1" ht="17.25" customHeight="1">
      <c r="A80" s="1"/>
      <c r="B80" s="14"/>
      <c r="D80" s="55"/>
      <c r="E80" s="55"/>
      <c r="F80" s="55"/>
      <c r="G80" s="55"/>
      <c r="H80" s="55"/>
      <c r="I80" s="55"/>
      <c r="J80" s="55"/>
      <c r="K80" s="55"/>
      <c r="L80" s="1"/>
      <c r="M80" s="1"/>
      <c r="N80" s="1"/>
      <c r="O80" s="1"/>
      <c r="P80" s="1"/>
      <c r="Q80" s="1"/>
    </row>
    <row r="81" spans="1:17" s="28" customFormat="1" ht="17.25" customHeight="1">
      <c r="A81" s="1"/>
      <c r="B81" s="14"/>
      <c r="D81" s="55"/>
      <c r="E81" s="55"/>
      <c r="F81" s="55"/>
      <c r="G81" s="55"/>
      <c r="H81" s="55"/>
      <c r="I81" s="55"/>
      <c r="J81" s="55"/>
      <c r="K81" s="55"/>
      <c r="L81" s="1"/>
      <c r="M81" s="1"/>
      <c r="N81" s="1"/>
      <c r="O81" s="1"/>
      <c r="P81" s="1"/>
      <c r="Q81" s="1"/>
    </row>
    <row r="82" spans="1:17" s="28" customFormat="1" ht="17.25" customHeight="1">
      <c r="A82" s="1"/>
      <c r="B82" s="14"/>
      <c r="D82" s="55"/>
      <c r="E82" s="55"/>
      <c r="F82" s="55"/>
      <c r="G82" s="55"/>
      <c r="H82" s="55"/>
      <c r="I82" s="55"/>
      <c r="J82" s="55"/>
      <c r="K82" s="55"/>
      <c r="L82" s="1"/>
      <c r="M82" s="1"/>
      <c r="N82" s="1"/>
      <c r="O82" s="1"/>
      <c r="P82" s="1"/>
      <c r="Q82" s="1"/>
    </row>
    <row r="83" spans="1:17" s="28" customFormat="1" ht="17.25" customHeight="1">
      <c r="A83" s="1"/>
      <c r="B83" s="14"/>
      <c r="D83" s="55"/>
      <c r="E83" s="55"/>
      <c r="F83" s="55"/>
      <c r="G83" s="55"/>
      <c r="H83" s="55"/>
      <c r="I83" s="55"/>
      <c r="J83" s="55"/>
      <c r="K83" s="55"/>
      <c r="L83" s="1"/>
      <c r="M83" s="1"/>
      <c r="N83" s="1"/>
      <c r="O83" s="1"/>
      <c r="P83" s="1"/>
      <c r="Q83" s="1"/>
    </row>
    <row r="84" spans="1:17" s="28" customFormat="1" ht="17.25" customHeight="1">
      <c r="A84" s="1"/>
      <c r="B84" s="14"/>
      <c r="D84" s="55"/>
      <c r="E84" s="55"/>
      <c r="F84" s="55"/>
      <c r="G84" s="55"/>
      <c r="H84" s="55"/>
      <c r="I84" s="55"/>
      <c r="J84" s="55"/>
      <c r="K84" s="55"/>
      <c r="L84" s="1"/>
      <c r="M84" s="1"/>
      <c r="N84" s="1"/>
      <c r="O84" s="1"/>
      <c r="P84" s="1"/>
      <c r="Q84" s="1"/>
    </row>
    <row r="85" spans="1:17" s="28" customFormat="1" ht="17.25" customHeight="1">
      <c r="A85" s="1"/>
      <c r="B85" s="14"/>
      <c r="D85" s="55"/>
      <c r="E85" s="55"/>
      <c r="F85" s="55"/>
      <c r="G85" s="55"/>
      <c r="H85" s="55"/>
      <c r="I85" s="55"/>
      <c r="J85" s="55"/>
      <c r="K85" s="55"/>
      <c r="L85" s="1"/>
      <c r="M85" s="1"/>
      <c r="N85" s="1"/>
      <c r="O85" s="1"/>
      <c r="P85" s="1"/>
      <c r="Q85" s="1"/>
    </row>
    <row r="86" spans="1:17" s="28" customFormat="1" ht="17.25" customHeight="1">
      <c r="A86" s="1"/>
      <c r="B86" s="14"/>
      <c r="D86" s="55"/>
      <c r="E86" s="55"/>
      <c r="F86" s="55"/>
      <c r="G86" s="55"/>
      <c r="H86" s="55"/>
      <c r="I86" s="55"/>
      <c r="J86" s="55"/>
      <c r="K86" s="55"/>
      <c r="L86" s="1"/>
      <c r="M86" s="1"/>
      <c r="N86" s="1"/>
      <c r="O86" s="1"/>
      <c r="P86" s="1"/>
      <c r="Q86" s="1"/>
    </row>
    <row r="87" spans="1:17" s="28" customFormat="1" ht="17.25" customHeight="1">
      <c r="A87" s="1"/>
      <c r="B87" s="14"/>
      <c r="D87" s="55"/>
      <c r="E87" s="55"/>
      <c r="F87" s="55"/>
      <c r="G87" s="55"/>
      <c r="H87" s="55"/>
      <c r="I87" s="55"/>
      <c r="J87" s="55"/>
      <c r="K87" s="55"/>
      <c r="L87" s="1"/>
      <c r="M87" s="1"/>
      <c r="N87" s="1"/>
      <c r="O87" s="1"/>
      <c r="P87" s="1"/>
      <c r="Q87" s="1"/>
    </row>
    <row r="88" spans="1:17" s="28" customFormat="1" ht="17.25" customHeight="1">
      <c r="A88" s="1"/>
      <c r="B88" s="14"/>
      <c r="D88" s="55"/>
      <c r="E88" s="55"/>
      <c r="F88" s="55"/>
      <c r="G88" s="55"/>
      <c r="H88" s="55"/>
      <c r="I88" s="55"/>
      <c r="J88" s="55"/>
      <c r="K88" s="55"/>
      <c r="L88" s="1"/>
      <c r="M88" s="1"/>
      <c r="N88" s="1"/>
      <c r="O88" s="1"/>
      <c r="P88" s="1"/>
      <c r="Q88" s="1"/>
    </row>
    <row r="89" spans="1:17" s="28" customFormat="1" ht="17.25" customHeight="1">
      <c r="A89" s="1"/>
      <c r="B89" s="14"/>
      <c r="D89" s="55"/>
      <c r="E89" s="55"/>
      <c r="F89" s="55"/>
      <c r="G89" s="55"/>
      <c r="H89" s="55"/>
      <c r="I89" s="55"/>
      <c r="J89" s="55"/>
      <c r="K89" s="55"/>
      <c r="L89" s="1"/>
      <c r="M89" s="1"/>
      <c r="N89" s="1"/>
      <c r="O89" s="1"/>
      <c r="P89" s="1"/>
      <c r="Q89" s="1"/>
    </row>
    <row r="90" spans="1:17" s="28" customFormat="1" ht="17.25" customHeight="1">
      <c r="A90" s="1"/>
      <c r="B90" s="14"/>
      <c r="D90" s="55"/>
      <c r="E90" s="55"/>
      <c r="F90" s="55"/>
      <c r="G90" s="55"/>
      <c r="H90" s="55"/>
      <c r="I90" s="55"/>
      <c r="J90" s="55"/>
      <c r="K90" s="55"/>
      <c r="L90" s="1"/>
      <c r="M90" s="1"/>
      <c r="N90" s="1"/>
      <c r="O90" s="1"/>
      <c r="P90" s="1"/>
      <c r="Q90" s="1"/>
    </row>
    <row r="91" spans="1:17" s="28" customFormat="1" ht="17.25" customHeight="1">
      <c r="A91" s="1"/>
      <c r="B91" s="14"/>
      <c r="D91" s="55"/>
      <c r="E91" s="55"/>
      <c r="F91" s="55"/>
      <c r="G91" s="55"/>
      <c r="H91" s="55"/>
      <c r="I91" s="55"/>
      <c r="J91" s="55"/>
      <c r="K91" s="55"/>
      <c r="L91" s="1"/>
      <c r="M91" s="1"/>
      <c r="N91" s="1"/>
      <c r="O91" s="1"/>
      <c r="P91" s="1"/>
      <c r="Q91" s="1"/>
    </row>
    <row r="92" spans="1:17" s="28" customFormat="1" ht="17.25" customHeight="1">
      <c r="A92" s="1"/>
      <c r="B92" s="14"/>
      <c r="D92" s="55"/>
      <c r="E92" s="55"/>
      <c r="F92" s="55"/>
      <c r="G92" s="55"/>
      <c r="H92" s="55"/>
      <c r="I92" s="55"/>
      <c r="J92" s="55"/>
      <c r="K92" s="55"/>
      <c r="L92" s="1"/>
      <c r="M92" s="1"/>
      <c r="N92" s="1"/>
      <c r="O92" s="1"/>
      <c r="P92" s="1"/>
      <c r="Q92" s="1"/>
    </row>
    <row r="93" spans="1:17" s="28" customFormat="1" ht="17.25" customHeight="1">
      <c r="A93" s="1"/>
      <c r="B93" s="14"/>
      <c r="D93" s="55"/>
      <c r="E93" s="55"/>
      <c r="F93" s="55"/>
      <c r="G93" s="55"/>
      <c r="H93" s="55"/>
      <c r="I93" s="55"/>
      <c r="J93" s="55"/>
      <c r="K93" s="55"/>
      <c r="L93" s="1"/>
      <c r="M93" s="1"/>
      <c r="N93" s="1"/>
      <c r="O93" s="1"/>
      <c r="P93" s="1"/>
      <c r="Q93" s="1"/>
    </row>
    <row r="94" spans="1:17" s="28" customFormat="1" ht="17.25" customHeight="1">
      <c r="A94" s="1"/>
      <c r="B94" s="14"/>
      <c r="D94" s="55"/>
      <c r="E94" s="55"/>
      <c r="F94" s="55"/>
      <c r="G94" s="55"/>
      <c r="H94" s="55"/>
      <c r="I94" s="55"/>
      <c r="J94" s="55"/>
      <c r="K94" s="55"/>
      <c r="L94" s="1"/>
      <c r="M94" s="1"/>
      <c r="N94" s="1"/>
      <c r="O94" s="1"/>
      <c r="P94" s="1"/>
      <c r="Q94" s="1"/>
    </row>
    <row r="95" spans="1:17" s="28" customFormat="1" ht="17.25" customHeight="1">
      <c r="A95" s="1"/>
      <c r="B95" s="14"/>
      <c r="D95" s="55"/>
      <c r="E95" s="55"/>
      <c r="F95" s="55"/>
      <c r="G95" s="55"/>
      <c r="H95" s="55"/>
      <c r="I95" s="55"/>
      <c r="J95" s="55"/>
      <c r="K95" s="55"/>
      <c r="L95" s="1"/>
      <c r="M95" s="1"/>
      <c r="N95" s="1"/>
      <c r="O95" s="1"/>
      <c r="P95" s="1"/>
      <c r="Q95" s="1"/>
    </row>
    <row r="96" spans="1:17" s="28" customFormat="1" ht="17.25" customHeight="1">
      <c r="A96" s="1"/>
      <c r="B96" s="14"/>
      <c r="D96" s="55"/>
      <c r="E96" s="55"/>
      <c r="F96" s="55"/>
      <c r="G96" s="55"/>
      <c r="H96" s="55"/>
      <c r="I96" s="55"/>
      <c r="J96" s="55"/>
      <c r="K96" s="55"/>
      <c r="L96" s="1"/>
      <c r="M96" s="1"/>
      <c r="N96" s="1"/>
      <c r="O96" s="1"/>
      <c r="P96" s="1"/>
      <c r="Q96" s="1"/>
    </row>
    <row r="97" spans="1:17" s="28" customFormat="1" ht="17.25" customHeight="1">
      <c r="A97" s="1"/>
      <c r="B97" s="14"/>
      <c r="D97" s="55"/>
      <c r="E97" s="55"/>
      <c r="F97" s="55"/>
      <c r="G97" s="55"/>
      <c r="H97" s="55"/>
      <c r="I97" s="55"/>
      <c r="J97" s="55"/>
      <c r="K97" s="55"/>
      <c r="L97" s="1"/>
      <c r="M97" s="1"/>
      <c r="N97" s="1"/>
      <c r="O97" s="1"/>
      <c r="P97" s="1"/>
      <c r="Q97" s="1"/>
    </row>
    <row r="98" spans="1:17" s="28" customFormat="1" ht="17.25" customHeight="1">
      <c r="A98" s="1"/>
      <c r="B98" s="14"/>
      <c r="D98" s="55"/>
      <c r="E98" s="55"/>
      <c r="F98" s="55"/>
      <c r="G98" s="55"/>
      <c r="H98" s="55"/>
      <c r="I98" s="55"/>
      <c r="J98" s="55"/>
      <c r="K98" s="55"/>
      <c r="L98" s="1"/>
      <c r="M98" s="1"/>
      <c r="N98" s="1"/>
      <c r="O98" s="1"/>
      <c r="P98" s="1"/>
      <c r="Q98" s="1"/>
    </row>
    <row r="99" spans="1:17" s="28" customFormat="1" ht="17.25" customHeight="1">
      <c r="A99" s="1"/>
      <c r="B99" s="14"/>
      <c r="D99" s="55"/>
      <c r="E99" s="55"/>
      <c r="F99" s="55"/>
      <c r="G99" s="55"/>
      <c r="H99" s="55"/>
      <c r="I99" s="55"/>
      <c r="J99" s="55"/>
      <c r="K99" s="55"/>
      <c r="L99" s="1"/>
      <c r="M99" s="1"/>
      <c r="N99" s="1"/>
      <c r="O99" s="1"/>
      <c r="P99" s="1"/>
      <c r="Q99" s="1"/>
    </row>
    <row r="100" spans="1:17" s="28" customFormat="1" ht="17.25" customHeight="1">
      <c r="A100" s="1"/>
      <c r="B100" s="14"/>
      <c r="D100" s="55"/>
      <c r="E100" s="55"/>
      <c r="F100" s="55"/>
      <c r="G100" s="55"/>
      <c r="H100" s="55"/>
      <c r="I100" s="55"/>
      <c r="J100" s="55"/>
      <c r="K100" s="55"/>
      <c r="L100" s="1"/>
      <c r="M100" s="1"/>
      <c r="N100" s="1"/>
      <c r="O100" s="1"/>
      <c r="P100" s="1"/>
      <c r="Q100" s="1"/>
    </row>
    <row r="101" spans="1:17" s="28" customFormat="1" ht="17.25" customHeight="1">
      <c r="A101" s="1"/>
      <c r="B101" s="14"/>
      <c r="D101" s="55"/>
      <c r="E101" s="55"/>
      <c r="F101" s="55"/>
      <c r="G101" s="55"/>
      <c r="H101" s="55"/>
      <c r="I101" s="55"/>
      <c r="J101" s="55"/>
      <c r="K101" s="55"/>
      <c r="L101" s="1"/>
      <c r="M101" s="1"/>
      <c r="N101" s="1"/>
      <c r="O101" s="1"/>
      <c r="P101" s="1"/>
      <c r="Q101" s="1"/>
    </row>
    <row r="102" spans="1:17" s="28" customFormat="1" ht="17.25" customHeight="1">
      <c r="A102" s="1"/>
      <c r="B102" s="14"/>
      <c r="D102" s="55"/>
      <c r="E102" s="55"/>
      <c r="F102" s="55"/>
      <c r="G102" s="55"/>
      <c r="H102" s="55"/>
      <c r="I102" s="55"/>
      <c r="J102" s="55"/>
      <c r="K102" s="55"/>
      <c r="L102" s="1"/>
      <c r="M102" s="1"/>
      <c r="N102" s="1"/>
      <c r="O102" s="1"/>
      <c r="P102" s="1"/>
      <c r="Q102" s="1"/>
    </row>
    <row r="103" spans="1:17" s="28" customFormat="1" ht="17.25" customHeight="1">
      <c r="A103" s="1"/>
      <c r="B103" s="14"/>
      <c r="D103" s="55"/>
      <c r="E103" s="55"/>
      <c r="F103" s="55"/>
      <c r="G103" s="55"/>
      <c r="H103" s="55"/>
      <c r="I103" s="55"/>
      <c r="J103" s="55"/>
      <c r="K103" s="55"/>
      <c r="L103" s="1"/>
      <c r="M103" s="1"/>
      <c r="N103" s="1"/>
      <c r="O103" s="1"/>
      <c r="P103" s="1"/>
      <c r="Q103" s="1"/>
    </row>
    <row r="104" spans="1:17" s="28" customFormat="1" ht="17.25" customHeight="1">
      <c r="A104" s="1"/>
      <c r="B104" s="14"/>
      <c r="D104" s="55"/>
      <c r="E104" s="55"/>
      <c r="F104" s="55"/>
      <c r="G104" s="55"/>
      <c r="H104" s="55"/>
      <c r="I104" s="55"/>
      <c r="J104" s="55"/>
      <c r="K104" s="55"/>
      <c r="L104" s="1"/>
      <c r="M104" s="1"/>
      <c r="N104" s="1"/>
      <c r="O104" s="1"/>
      <c r="P104" s="1"/>
      <c r="Q104" s="1"/>
    </row>
    <row r="105" spans="1:17" s="28" customFormat="1" ht="17.25" customHeight="1">
      <c r="A105" s="1"/>
      <c r="B105" s="14"/>
      <c r="D105" s="55"/>
      <c r="E105" s="55"/>
      <c r="F105" s="55"/>
      <c r="G105" s="55"/>
      <c r="H105" s="55"/>
      <c r="I105" s="55"/>
      <c r="J105" s="55"/>
      <c r="K105" s="55"/>
      <c r="L105" s="1"/>
      <c r="M105" s="1"/>
      <c r="N105" s="1"/>
      <c r="O105" s="1"/>
      <c r="P105" s="1"/>
      <c r="Q105" s="1"/>
    </row>
    <row r="106" spans="1:17" s="28" customFormat="1" ht="17.25" customHeight="1">
      <c r="A106" s="1"/>
      <c r="B106" s="14"/>
      <c r="D106" s="55"/>
      <c r="E106" s="55"/>
      <c r="F106" s="55"/>
      <c r="G106" s="55"/>
      <c r="H106" s="55"/>
      <c r="I106" s="55"/>
      <c r="J106" s="55"/>
      <c r="K106" s="55"/>
      <c r="L106" s="1"/>
      <c r="M106" s="1"/>
      <c r="N106" s="1"/>
      <c r="O106" s="1"/>
      <c r="P106" s="1"/>
      <c r="Q106" s="1"/>
    </row>
    <row r="107" spans="1:17" s="28" customFormat="1" ht="17.25" customHeight="1">
      <c r="A107" s="1"/>
      <c r="B107" s="14"/>
      <c r="D107" s="55"/>
      <c r="E107" s="55"/>
      <c r="F107" s="55"/>
      <c r="G107" s="55"/>
      <c r="H107" s="55"/>
      <c r="I107" s="55"/>
      <c r="J107" s="55"/>
      <c r="K107" s="55"/>
      <c r="L107" s="1"/>
      <c r="M107" s="1"/>
      <c r="N107" s="1"/>
      <c r="O107" s="1"/>
      <c r="P107" s="1"/>
      <c r="Q107" s="1"/>
    </row>
    <row r="108" spans="1:17" s="28" customFormat="1" ht="17.25" customHeight="1">
      <c r="A108" s="1"/>
      <c r="B108" s="14"/>
      <c r="D108" s="55"/>
      <c r="E108" s="55"/>
      <c r="F108" s="55"/>
      <c r="G108" s="55"/>
      <c r="H108" s="55"/>
      <c r="I108" s="55"/>
      <c r="J108" s="55"/>
      <c r="K108" s="55"/>
      <c r="L108" s="1"/>
      <c r="M108" s="1"/>
      <c r="N108" s="1"/>
      <c r="O108" s="1"/>
      <c r="P108" s="1"/>
      <c r="Q108" s="1"/>
    </row>
    <row r="109" spans="1:17" s="28" customFormat="1" ht="17.25" customHeight="1">
      <c r="A109" s="1"/>
      <c r="B109" s="14"/>
      <c r="D109" s="55"/>
      <c r="E109" s="55"/>
      <c r="F109" s="55"/>
      <c r="G109" s="55"/>
      <c r="H109" s="55"/>
      <c r="I109" s="55"/>
      <c r="J109" s="55"/>
      <c r="K109" s="55"/>
      <c r="L109" s="1"/>
      <c r="M109" s="1"/>
      <c r="N109" s="1"/>
      <c r="O109" s="1"/>
      <c r="P109" s="1"/>
      <c r="Q109" s="1"/>
    </row>
    <row r="110" spans="1:17" s="28" customFormat="1" ht="17.25" customHeight="1">
      <c r="A110" s="1"/>
      <c r="B110" s="14"/>
      <c r="D110" s="55"/>
      <c r="E110" s="55"/>
      <c r="F110" s="55"/>
      <c r="G110" s="55"/>
      <c r="H110" s="55"/>
      <c r="I110" s="55"/>
      <c r="J110" s="55"/>
      <c r="K110" s="55"/>
      <c r="L110" s="1"/>
      <c r="M110" s="1"/>
      <c r="N110" s="1"/>
      <c r="O110" s="1"/>
      <c r="P110" s="1"/>
      <c r="Q110" s="1"/>
    </row>
    <row r="111" spans="1:17" s="28" customFormat="1" ht="17.25" customHeight="1">
      <c r="A111" s="1"/>
      <c r="B111" s="14"/>
      <c r="D111" s="55"/>
      <c r="E111" s="55"/>
      <c r="F111" s="55"/>
      <c r="G111" s="55"/>
      <c r="H111" s="55"/>
      <c r="I111" s="55"/>
      <c r="J111" s="55"/>
      <c r="K111" s="55"/>
      <c r="L111" s="1"/>
      <c r="M111" s="1"/>
      <c r="N111" s="1"/>
      <c r="O111" s="1"/>
      <c r="P111" s="1"/>
      <c r="Q111" s="1"/>
    </row>
    <row r="112" spans="1:17" s="28" customFormat="1" ht="17.25" customHeight="1">
      <c r="A112" s="1"/>
      <c r="B112" s="14"/>
      <c r="D112" s="55"/>
      <c r="E112" s="55"/>
      <c r="F112" s="55"/>
      <c r="G112" s="55"/>
      <c r="H112" s="55"/>
      <c r="I112" s="55"/>
      <c r="J112" s="55"/>
      <c r="K112" s="55"/>
      <c r="L112" s="1"/>
      <c r="M112" s="1"/>
      <c r="N112" s="1"/>
      <c r="O112" s="1"/>
      <c r="P112" s="1"/>
      <c r="Q112" s="1"/>
    </row>
    <row r="113" spans="1:17" s="28" customFormat="1" ht="17.25" customHeight="1">
      <c r="A113" s="1"/>
      <c r="B113" s="14"/>
      <c r="D113" s="55"/>
      <c r="E113" s="55"/>
      <c r="F113" s="55"/>
      <c r="G113" s="55"/>
      <c r="H113" s="55"/>
      <c r="I113" s="55"/>
      <c r="J113" s="55"/>
      <c r="K113" s="55"/>
      <c r="L113" s="1"/>
      <c r="M113" s="1"/>
      <c r="N113" s="1"/>
      <c r="O113" s="1"/>
      <c r="P113" s="1"/>
      <c r="Q113" s="1"/>
    </row>
    <row r="114" spans="1:17" s="28" customFormat="1" ht="17.25" customHeight="1">
      <c r="A114" s="1"/>
      <c r="B114" s="14"/>
      <c r="D114" s="55"/>
      <c r="E114" s="55"/>
      <c r="F114" s="55"/>
      <c r="G114" s="55"/>
      <c r="H114" s="55"/>
      <c r="I114" s="55"/>
      <c r="J114" s="55"/>
      <c r="K114" s="55"/>
      <c r="L114" s="1"/>
      <c r="M114" s="1"/>
      <c r="N114" s="1"/>
      <c r="O114" s="1"/>
      <c r="P114" s="1"/>
      <c r="Q114" s="1"/>
    </row>
    <row r="115" spans="1:17" s="28" customFormat="1" ht="17.25" customHeight="1">
      <c r="A115" s="1"/>
      <c r="B115" s="14"/>
      <c r="D115" s="55"/>
      <c r="E115" s="55"/>
      <c r="F115" s="55"/>
      <c r="G115" s="55"/>
      <c r="H115" s="55"/>
      <c r="I115" s="55"/>
      <c r="J115" s="55"/>
      <c r="K115" s="55"/>
      <c r="L115" s="1"/>
      <c r="M115" s="1"/>
      <c r="N115" s="1"/>
      <c r="O115" s="1"/>
      <c r="P115" s="1"/>
      <c r="Q115" s="1"/>
    </row>
    <row r="116" spans="1:17" s="28" customFormat="1" ht="17.25" customHeight="1">
      <c r="A116" s="1"/>
      <c r="B116" s="14"/>
      <c r="D116" s="55"/>
      <c r="E116" s="55"/>
      <c r="F116" s="55"/>
      <c r="G116" s="55"/>
      <c r="H116" s="55"/>
      <c r="I116" s="55"/>
      <c r="J116" s="55"/>
      <c r="K116" s="55"/>
      <c r="L116" s="1"/>
      <c r="M116" s="1"/>
      <c r="N116" s="1"/>
      <c r="O116" s="1"/>
      <c r="P116" s="1"/>
      <c r="Q116" s="1"/>
    </row>
    <row r="117" spans="1:17" s="28" customFormat="1" ht="17.25" customHeight="1">
      <c r="A117" s="1"/>
      <c r="B117" s="14"/>
      <c r="D117" s="55"/>
      <c r="E117" s="55"/>
      <c r="F117" s="55"/>
      <c r="G117" s="55"/>
      <c r="H117" s="55"/>
      <c r="I117" s="55"/>
      <c r="J117" s="55"/>
      <c r="K117" s="55"/>
      <c r="L117" s="1"/>
      <c r="M117" s="1"/>
      <c r="N117" s="1"/>
      <c r="O117" s="1"/>
      <c r="P117" s="1"/>
      <c r="Q117" s="1"/>
    </row>
    <row r="118" spans="1:17" s="28" customFormat="1" ht="17.25" customHeight="1">
      <c r="A118" s="1"/>
      <c r="B118" s="14"/>
      <c r="D118" s="55"/>
      <c r="E118" s="55"/>
      <c r="F118" s="55"/>
      <c r="G118" s="55"/>
      <c r="H118" s="55"/>
      <c r="I118" s="55"/>
      <c r="J118" s="55"/>
      <c r="K118" s="55"/>
      <c r="L118" s="1"/>
      <c r="M118" s="1"/>
      <c r="N118" s="1"/>
      <c r="O118" s="1"/>
      <c r="P118" s="1"/>
      <c r="Q118" s="1"/>
    </row>
    <row r="119" spans="1:17" s="28" customFormat="1" ht="17.25" customHeight="1">
      <c r="A119" s="1"/>
      <c r="B119" s="14"/>
      <c r="D119" s="55"/>
      <c r="E119" s="55"/>
      <c r="F119" s="55"/>
      <c r="G119" s="55"/>
      <c r="H119" s="55"/>
      <c r="I119" s="55"/>
      <c r="J119" s="55"/>
      <c r="K119" s="55"/>
      <c r="L119" s="1"/>
      <c r="M119" s="1"/>
      <c r="N119" s="1"/>
      <c r="O119" s="1"/>
      <c r="P119" s="1"/>
      <c r="Q119" s="1"/>
    </row>
    <row r="120" spans="1:17" s="28" customFormat="1" ht="17.25" customHeight="1">
      <c r="A120" s="1"/>
      <c r="B120" s="14"/>
      <c r="D120" s="55"/>
      <c r="E120" s="55"/>
      <c r="F120" s="55"/>
      <c r="G120" s="55"/>
      <c r="H120" s="55"/>
      <c r="I120" s="55"/>
      <c r="J120" s="55"/>
      <c r="K120" s="55"/>
      <c r="L120" s="1"/>
      <c r="M120" s="1"/>
      <c r="N120" s="1"/>
      <c r="O120" s="1"/>
      <c r="P120" s="1"/>
      <c r="Q120" s="1"/>
    </row>
    <row r="121" spans="1:17" s="28" customFormat="1" ht="17.25" customHeight="1">
      <c r="A121" s="1"/>
      <c r="B121" s="14"/>
      <c r="D121" s="55"/>
      <c r="E121" s="55"/>
      <c r="F121" s="55"/>
      <c r="G121" s="55"/>
      <c r="H121" s="55"/>
      <c r="I121" s="55"/>
      <c r="J121" s="55"/>
      <c r="K121" s="55"/>
      <c r="L121" s="1"/>
      <c r="M121" s="1"/>
      <c r="N121" s="1"/>
      <c r="O121" s="1"/>
      <c r="P121" s="1"/>
      <c r="Q121" s="1"/>
    </row>
    <row r="122" spans="1:17" s="28" customFormat="1" ht="17.25" customHeight="1">
      <c r="A122" s="1"/>
      <c r="B122" s="14"/>
      <c r="D122" s="55"/>
      <c r="E122" s="55"/>
      <c r="F122" s="55"/>
      <c r="G122" s="55"/>
      <c r="H122" s="55"/>
      <c r="I122" s="55"/>
      <c r="J122" s="55"/>
      <c r="K122" s="55"/>
      <c r="L122" s="1"/>
      <c r="M122" s="1"/>
      <c r="N122" s="1"/>
      <c r="O122" s="1"/>
      <c r="P122" s="1"/>
      <c r="Q122" s="1"/>
    </row>
    <row r="123" spans="1:17" s="28" customFormat="1" ht="17.25" customHeight="1">
      <c r="A123" s="1"/>
      <c r="B123" s="14"/>
      <c r="D123" s="55"/>
      <c r="E123" s="55"/>
      <c r="F123" s="55"/>
      <c r="G123" s="55"/>
      <c r="H123" s="55"/>
      <c r="I123" s="55"/>
      <c r="J123" s="55"/>
      <c r="K123" s="55"/>
      <c r="L123" s="1"/>
      <c r="M123" s="1"/>
      <c r="N123" s="1"/>
      <c r="O123" s="1"/>
      <c r="P123" s="1"/>
      <c r="Q123" s="1"/>
    </row>
    <row r="124" spans="1:17" s="28" customFormat="1" ht="17.25" customHeight="1">
      <c r="A124" s="1"/>
      <c r="B124" s="14"/>
      <c r="D124" s="55"/>
      <c r="E124" s="55"/>
      <c r="F124" s="55"/>
      <c r="G124" s="55"/>
      <c r="H124" s="55"/>
      <c r="I124" s="55"/>
      <c r="J124" s="55"/>
      <c r="K124" s="55"/>
      <c r="L124" s="1"/>
      <c r="M124" s="1"/>
      <c r="N124" s="1"/>
      <c r="O124" s="1"/>
      <c r="P124" s="1"/>
      <c r="Q124" s="1"/>
    </row>
    <row r="125" spans="1:17" s="28" customFormat="1" ht="17.25" customHeight="1">
      <c r="A125" s="1"/>
      <c r="B125" s="14"/>
      <c r="D125" s="55"/>
      <c r="E125" s="55"/>
      <c r="F125" s="55"/>
      <c r="G125" s="55"/>
      <c r="H125" s="55"/>
      <c r="I125" s="55"/>
      <c r="J125" s="55"/>
      <c r="K125" s="55"/>
      <c r="L125" s="1"/>
      <c r="M125" s="1"/>
      <c r="N125" s="1"/>
      <c r="O125" s="1"/>
      <c r="P125" s="1"/>
      <c r="Q125" s="1"/>
    </row>
    <row r="126" spans="1:17" s="28" customFormat="1" ht="17.25" customHeight="1">
      <c r="A126" s="1"/>
      <c r="B126" s="14"/>
      <c r="D126" s="55"/>
      <c r="E126" s="55"/>
      <c r="F126" s="55"/>
      <c r="G126" s="55"/>
      <c r="H126" s="55"/>
      <c r="I126" s="55"/>
      <c r="J126" s="55"/>
      <c r="K126" s="55"/>
      <c r="L126" s="1"/>
      <c r="M126" s="1"/>
      <c r="N126" s="1"/>
      <c r="O126" s="1"/>
      <c r="P126" s="1"/>
      <c r="Q126" s="1"/>
    </row>
    <row r="127" spans="1:17" s="28" customFormat="1" ht="17.25" customHeight="1">
      <c r="A127" s="1"/>
      <c r="B127" s="14"/>
      <c r="D127" s="55"/>
      <c r="E127" s="55"/>
      <c r="F127" s="55"/>
      <c r="G127" s="55"/>
      <c r="H127" s="55"/>
      <c r="I127" s="55"/>
      <c r="J127" s="55"/>
      <c r="K127" s="55"/>
      <c r="L127" s="1"/>
      <c r="M127" s="1"/>
      <c r="N127" s="1"/>
      <c r="O127" s="1"/>
      <c r="P127" s="1"/>
      <c r="Q127" s="1"/>
    </row>
    <row r="128" spans="1:17" s="28" customFormat="1" ht="17.25" customHeight="1">
      <c r="A128" s="1"/>
      <c r="B128" s="14"/>
      <c r="D128" s="55"/>
      <c r="E128" s="55"/>
      <c r="F128" s="55"/>
      <c r="G128" s="55"/>
      <c r="H128" s="55"/>
      <c r="I128" s="55"/>
      <c r="J128" s="55"/>
      <c r="K128" s="55"/>
      <c r="L128" s="1"/>
      <c r="M128" s="1"/>
      <c r="N128" s="1"/>
      <c r="O128" s="1"/>
      <c r="P128" s="1"/>
      <c r="Q128" s="1"/>
    </row>
    <row r="129" spans="1:17" s="28" customFormat="1" ht="17.25" customHeight="1">
      <c r="A129" s="1"/>
      <c r="B129" s="14"/>
      <c r="D129" s="55"/>
      <c r="E129" s="55"/>
      <c r="F129" s="55"/>
      <c r="G129" s="55"/>
      <c r="H129" s="55"/>
      <c r="I129" s="55"/>
      <c r="J129" s="55"/>
      <c r="K129" s="55"/>
      <c r="L129" s="1"/>
      <c r="M129" s="1"/>
      <c r="N129" s="1"/>
      <c r="O129" s="1"/>
      <c r="P129" s="1"/>
      <c r="Q129" s="1"/>
    </row>
    <row r="130" spans="1:17" s="28" customFormat="1" ht="17.25" customHeight="1">
      <c r="A130" s="1"/>
      <c r="B130" s="14"/>
      <c r="D130" s="55"/>
      <c r="E130" s="55"/>
      <c r="F130" s="55"/>
      <c r="G130" s="55"/>
      <c r="H130" s="55"/>
      <c r="I130" s="55"/>
      <c r="J130" s="55"/>
      <c r="K130" s="55"/>
      <c r="L130" s="1"/>
      <c r="M130" s="1"/>
      <c r="N130" s="1"/>
      <c r="O130" s="1"/>
      <c r="P130" s="1"/>
      <c r="Q130" s="1"/>
    </row>
    <row r="131" spans="1:17" s="28" customFormat="1" ht="17.25" customHeight="1">
      <c r="A131" s="1"/>
      <c r="B131" s="14"/>
      <c r="D131" s="55"/>
      <c r="E131" s="55"/>
      <c r="F131" s="55"/>
      <c r="G131" s="55"/>
      <c r="H131" s="55"/>
      <c r="I131" s="55"/>
      <c r="J131" s="55"/>
      <c r="K131" s="55"/>
      <c r="L131" s="1"/>
      <c r="M131" s="1"/>
      <c r="N131" s="1"/>
      <c r="O131" s="1"/>
      <c r="P131" s="1"/>
      <c r="Q131" s="1"/>
    </row>
    <row r="132" spans="1:17" s="28" customFormat="1" ht="17.25" customHeight="1">
      <c r="A132" s="1"/>
      <c r="B132" s="14"/>
      <c r="D132" s="55"/>
      <c r="E132" s="55"/>
      <c r="F132" s="55"/>
      <c r="G132" s="55"/>
      <c r="H132" s="55"/>
      <c r="I132" s="55"/>
      <c r="J132" s="55"/>
      <c r="K132" s="55"/>
      <c r="L132" s="1"/>
      <c r="M132" s="1"/>
      <c r="N132" s="1"/>
      <c r="O132" s="1"/>
      <c r="P132" s="1"/>
      <c r="Q132" s="1"/>
    </row>
    <row r="133" spans="1:17" s="28" customFormat="1" ht="17.25" customHeight="1">
      <c r="A133" s="1"/>
      <c r="B133" s="14"/>
      <c r="D133" s="55"/>
      <c r="E133" s="55"/>
      <c r="F133" s="55"/>
      <c r="G133" s="55"/>
      <c r="H133" s="55"/>
      <c r="I133" s="55"/>
      <c r="J133" s="55"/>
      <c r="K133" s="55"/>
      <c r="L133" s="1"/>
      <c r="M133" s="1"/>
      <c r="N133" s="1"/>
      <c r="O133" s="1"/>
      <c r="P133" s="1"/>
      <c r="Q133" s="1"/>
    </row>
    <row r="134" spans="1:17" s="28" customFormat="1" ht="17.25" customHeight="1">
      <c r="A134" s="1"/>
      <c r="B134" s="14"/>
      <c r="D134" s="55"/>
      <c r="E134" s="55"/>
      <c r="F134" s="55"/>
      <c r="G134" s="55"/>
      <c r="H134" s="55"/>
      <c r="I134" s="55"/>
      <c r="J134" s="55"/>
      <c r="K134" s="55"/>
      <c r="L134" s="1"/>
      <c r="M134" s="1"/>
      <c r="N134" s="1"/>
      <c r="O134" s="1"/>
      <c r="P134" s="1"/>
      <c r="Q134" s="1"/>
    </row>
    <row r="135" spans="1:17" s="28" customFormat="1" ht="17.25" customHeight="1">
      <c r="A135" s="1"/>
      <c r="B135" s="14"/>
      <c r="D135" s="55"/>
      <c r="E135" s="55"/>
      <c r="F135" s="55"/>
      <c r="G135" s="55"/>
      <c r="H135" s="55"/>
      <c r="I135" s="55"/>
      <c r="J135" s="55"/>
      <c r="K135" s="55"/>
      <c r="L135" s="1"/>
      <c r="M135" s="1"/>
      <c r="N135" s="1"/>
      <c r="O135" s="1"/>
      <c r="P135" s="1"/>
      <c r="Q135" s="1"/>
    </row>
    <row r="136" spans="1:17" s="28" customFormat="1" ht="17.25" customHeight="1">
      <c r="A136" s="1"/>
      <c r="B136" s="14"/>
      <c r="D136" s="55"/>
      <c r="E136" s="55"/>
      <c r="F136" s="55"/>
      <c r="G136" s="55"/>
      <c r="H136" s="55"/>
      <c r="I136" s="55"/>
      <c r="J136" s="55"/>
      <c r="K136" s="55"/>
      <c r="L136" s="1"/>
      <c r="M136" s="1"/>
      <c r="N136" s="1"/>
      <c r="O136" s="1"/>
      <c r="P136" s="1"/>
      <c r="Q136" s="1"/>
    </row>
    <row r="137" spans="1:17" s="28" customFormat="1" ht="17.25" customHeight="1">
      <c r="A137" s="1"/>
      <c r="B137" s="14"/>
      <c r="D137" s="55"/>
      <c r="E137" s="55"/>
      <c r="F137" s="55"/>
      <c r="G137" s="55"/>
      <c r="H137" s="55"/>
      <c r="I137" s="55"/>
      <c r="J137" s="55"/>
      <c r="K137" s="55"/>
      <c r="L137" s="1"/>
      <c r="M137" s="1"/>
      <c r="N137" s="1"/>
      <c r="O137" s="1"/>
      <c r="P137" s="1"/>
      <c r="Q137" s="1"/>
    </row>
    <row r="138" spans="1:17" s="28" customFormat="1" ht="17.25" customHeight="1">
      <c r="A138" s="1"/>
      <c r="B138" s="14"/>
      <c r="D138" s="55"/>
      <c r="E138" s="55"/>
      <c r="F138" s="55"/>
      <c r="G138" s="55"/>
      <c r="H138" s="55"/>
      <c r="I138" s="55"/>
      <c r="J138" s="55"/>
      <c r="K138" s="55"/>
      <c r="L138" s="1"/>
      <c r="M138" s="1"/>
      <c r="N138" s="1"/>
      <c r="O138" s="1"/>
      <c r="P138" s="1"/>
      <c r="Q138" s="1"/>
    </row>
    <row r="139" spans="1:17" s="28" customFormat="1" ht="17.25" customHeight="1">
      <c r="A139" s="1"/>
      <c r="B139" s="14"/>
      <c r="D139" s="55"/>
      <c r="E139" s="55"/>
      <c r="F139" s="55"/>
      <c r="G139" s="55"/>
      <c r="H139" s="55"/>
      <c r="I139" s="55"/>
      <c r="J139" s="55"/>
      <c r="K139" s="55"/>
      <c r="L139" s="1"/>
      <c r="M139" s="1"/>
      <c r="N139" s="1"/>
      <c r="O139" s="1"/>
      <c r="P139" s="1"/>
      <c r="Q139" s="1"/>
    </row>
    <row r="140" spans="1:17" s="28" customFormat="1" ht="17.25" customHeight="1">
      <c r="A140" s="1"/>
      <c r="B140" s="14"/>
      <c r="D140" s="55"/>
      <c r="E140" s="55"/>
      <c r="F140" s="55"/>
      <c r="G140" s="55"/>
      <c r="H140" s="55"/>
      <c r="I140" s="55"/>
      <c r="J140" s="55"/>
      <c r="K140" s="55"/>
      <c r="L140" s="1"/>
      <c r="M140" s="1"/>
      <c r="N140" s="1"/>
      <c r="O140" s="1"/>
      <c r="P140" s="1"/>
      <c r="Q140" s="1"/>
    </row>
    <row r="141" spans="1:17" s="28" customFormat="1" ht="17.25" customHeight="1">
      <c r="A141" s="1"/>
      <c r="B141" s="14"/>
      <c r="D141" s="55"/>
      <c r="E141" s="55"/>
      <c r="F141" s="55"/>
      <c r="G141" s="55"/>
      <c r="H141" s="55"/>
      <c r="I141" s="55"/>
      <c r="J141" s="55"/>
      <c r="K141" s="55"/>
      <c r="L141" s="1"/>
      <c r="M141" s="1"/>
      <c r="N141" s="1"/>
      <c r="O141" s="1"/>
      <c r="P141" s="1"/>
      <c r="Q141" s="1"/>
    </row>
    <row r="142" spans="1:17" s="28" customFormat="1" ht="17.25" customHeight="1">
      <c r="A142" s="1"/>
      <c r="B142" s="14"/>
      <c r="D142" s="55"/>
      <c r="E142" s="55"/>
      <c r="F142" s="55"/>
      <c r="G142" s="55"/>
      <c r="H142" s="55"/>
      <c r="I142" s="55"/>
      <c r="J142" s="55"/>
      <c r="K142" s="55"/>
      <c r="L142" s="1"/>
      <c r="M142" s="1"/>
      <c r="N142" s="1"/>
      <c r="O142" s="1"/>
      <c r="P142" s="1"/>
      <c r="Q142" s="1"/>
    </row>
    <row r="143" spans="1:17" s="28" customFormat="1" ht="17.25" customHeight="1">
      <c r="A143" s="1"/>
      <c r="B143" s="14"/>
      <c r="D143" s="55"/>
      <c r="E143" s="55"/>
      <c r="F143" s="55"/>
      <c r="G143" s="55"/>
      <c r="H143" s="55"/>
      <c r="I143" s="55"/>
      <c r="J143" s="55"/>
      <c r="K143" s="55"/>
      <c r="L143" s="1"/>
      <c r="M143" s="1"/>
      <c r="N143" s="1"/>
      <c r="O143" s="1"/>
      <c r="P143" s="1"/>
      <c r="Q143" s="1"/>
    </row>
    <row r="144" spans="1:17" s="28" customFormat="1" ht="17.25" customHeight="1">
      <c r="A144" s="1"/>
      <c r="B144" s="14"/>
      <c r="D144" s="55"/>
      <c r="E144" s="55"/>
      <c r="F144" s="55"/>
      <c r="G144" s="55"/>
      <c r="H144" s="55"/>
      <c r="I144" s="55"/>
      <c r="J144" s="55"/>
      <c r="K144" s="55"/>
      <c r="L144" s="1"/>
      <c r="M144" s="1"/>
      <c r="N144" s="1"/>
      <c r="O144" s="1"/>
      <c r="P144" s="1"/>
      <c r="Q144" s="1"/>
    </row>
    <row r="145" spans="1:17" s="28" customFormat="1" ht="17.25" customHeight="1">
      <c r="A145" s="1"/>
      <c r="B145" s="14"/>
      <c r="D145" s="55"/>
      <c r="E145" s="55"/>
      <c r="F145" s="55"/>
      <c r="G145" s="55"/>
      <c r="H145" s="55"/>
      <c r="I145" s="55"/>
      <c r="J145" s="55"/>
      <c r="K145" s="55"/>
      <c r="L145" s="1"/>
      <c r="M145" s="1"/>
      <c r="N145" s="1"/>
      <c r="O145" s="1"/>
      <c r="P145" s="1"/>
      <c r="Q145" s="1"/>
    </row>
    <row r="146" spans="1:17" s="28" customFormat="1" ht="17.25" customHeight="1">
      <c r="A146" s="1"/>
      <c r="B146" s="14"/>
      <c r="D146" s="55"/>
      <c r="E146" s="55"/>
      <c r="F146" s="55"/>
      <c r="G146" s="55"/>
      <c r="H146" s="55"/>
      <c r="I146" s="55"/>
      <c r="J146" s="55"/>
      <c r="K146" s="55"/>
      <c r="L146" s="1"/>
      <c r="M146" s="1"/>
      <c r="N146" s="1"/>
      <c r="O146" s="1"/>
      <c r="P146" s="1"/>
      <c r="Q146" s="1"/>
    </row>
    <row r="147" spans="1:17" s="28" customFormat="1" ht="17.25" customHeight="1">
      <c r="A147" s="1"/>
      <c r="B147" s="14"/>
      <c r="D147" s="55"/>
      <c r="E147" s="55"/>
      <c r="F147" s="55"/>
      <c r="G147" s="55"/>
      <c r="H147" s="55"/>
      <c r="I147" s="55"/>
      <c r="J147" s="55"/>
      <c r="K147" s="55"/>
      <c r="L147" s="1"/>
      <c r="M147" s="1"/>
      <c r="N147" s="1"/>
      <c r="O147" s="1"/>
      <c r="P147" s="1"/>
      <c r="Q147" s="1"/>
    </row>
    <row r="148" spans="1:17" s="28" customFormat="1" ht="17.25" customHeight="1">
      <c r="A148" s="1"/>
      <c r="B148" s="14"/>
      <c r="D148" s="55"/>
      <c r="E148" s="55"/>
      <c r="F148" s="55"/>
      <c r="G148" s="55"/>
      <c r="H148" s="55"/>
      <c r="I148" s="55"/>
      <c r="J148" s="55"/>
      <c r="K148" s="55"/>
      <c r="L148" s="1"/>
      <c r="M148" s="1"/>
      <c r="N148" s="1"/>
      <c r="O148" s="1"/>
      <c r="P148" s="1"/>
      <c r="Q148" s="1"/>
    </row>
    <row r="149" spans="1:17" s="28" customFormat="1" ht="17.25" customHeight="1">
      <c r="A149" s="1"/>
      <c r="B149" s="14"/>
      <c r="D149" s="55"/>
      <c r="E149" s="55"/>
      <c r="F149" s="55"/>
      <c r="G149" s="55"/>
      <c r="H149" s="55"/>
      <c r="I149" s="55"/>
      <c r="J149" s="55"/>
      <c r="K149" s="55"/>
      <c r="L149" s="1"/>
      <c r="M149" s="1"/>
      <c r="N149" s="1"/>
      <c r="O149" s="1"/>
      <c r="P149" s="1"/>
      <c r="Q149" s="1"/>
    </row>
    <row r="150" spans="1:17" s="28" customFormat="1" ht="17.25" customHeight="1">
      <c r="A150" s="1"/>
      <c r="B150" s="14"/>
      <c r="D150" s="55"/>
      <c r="E150" s="55"/>
      <c r="F150" s="55"/>
      <c r="G150" s="55"/>
      <c r="H150" s="55"/>
      <c r="I150" s="55"/>
      <c r="J150" s="55"/>
      <c r="K150" s="55"/>
      <c r="L150" s="1"/>
      <c r="M150" s="1"/>
      <c r="N150" s="1"/>
      <c r="O150" s="1"/>
      <c r="P150" s="1"/>
      <c r="Q150" s="1"/>
    </row>
    <row r="151" spans="1:17" s="28" customFormat="1" ht="17.25" customHeight="1">
      <c r="A151" s="1"/>
      <c r="B151" s="14"/>
      <c r="D151" s="55"/>
      <c r="E151" s="55"/>
      <c r="F151" s="55"/>
      <c r="G151" s="55"/>
      <c r="H151" s="55"/>
      <c r="I151" s="55"/>
      <c r="J151" s="55"/>
      <c r="K151" s="55"/>
      <c r="L151" s="1"/>
      <c r="M151" s="1"/>
      <c r="N151" s="1"/>
      <c r="O151" s="1"/>
      <c r="P151" s="1"/>
      <c r="Q151" s="1"/>
    </row>
    <row r="152" spans="1:17" s="28" customFormat="1" ht="17.25" customHeight="1">
      <c r="A152" s="1"/>
      <c r="B152" s="14"/>
      <c r="D152" s="55"/>
      <c r="E152" s="55"/>
      <c r="F152" s="55"/>
      <c r="G152" s="55"/>
      <c r="H152" s="55"/>
      <c r="I152" s="55"/>
      <c r="J152" s="55"/>
      <c r="K152" s="55"/>
      <c r="L152" s="1"/>
      <c r="M152" s="1"/>
      <c r="N152" s="1"/>
      <c r="O152" s="1"/>
      <c r="P152" s="1"/>
      <c r="Q152" s="1"/>
    </row>
    <row r="153" spans="1:17" s="28" customFormat="1" ht="17.25" customHeight="1">
      <c r="A153" s="1"/>
      <c r="B153" s="14"/>
      <c r="D153" s="55"/>
      <c r="E153" s="55"/>
      <c r="F153" s="55"/>
      <c r="G153" s="55"/>
      <c r="H153" s="55"/>
      <c r="I153" s="55"/>
      <c r="J153" s="55"/>
      <c r="K153" s="55"/>
      <c r="L153" s="1"/>
      <c r="M153" s="1"/>
      <c r="N153" s="1"/>
      <c r="O153" s="1"/>
      <c r="P153" s="1"/>
      <c r="Q153" s="1"/>
    </row>
    <row r="154" spans="1:17" s="28" customFormat="1" ht="17.25" customHeight="1">
      <c r="A154" s="1"/>
      <c r="B154" s="14"/>
      <c r="D154" s="55"/>
      <c r="E154" s="55"/>
      <c r="F154" s="55"/>
      <c r="G154" s="55"/>
      <c r="H154" s="55"/>
      <c r="I154" s="55"/>
      <c r="J154" s="55"/>
      <c r="K154" s="55"/>
      <c r="L154" s="1"/>
      <c r="M154" s="1"/>
      <c r="N154" s="1"/>
      <c r="O154" s="1"/>
      <c r="P154" s="1"/>
      <c r="Q154" s="1"/>
    </row>
    <row r="155" spans="1:17" s="28" customFormat="1" ht="17.25" customHeight="1">
      <c r="A155" s="1"/>
      <c r="B155" s="14"/>
      <c r="D155" s="55"/>
      <c r="E155" s="55"/>
      <c r="F155" s="55"/>
      <c r="G155" s="55"/>
      <c r="H155" s="55"/>
      <c r="I155" s="55"/>
      <c r="J155" s="55"/>
      <c r="K155" s="55"/>
      <c r="L155" s="1"/>
      <c r="M155" s="1"/>
      <c r="N155" s="1"/>
      <c r="O155" s="1"/>
      <c r="P155" s="1"/>
      <c r="Q155" s="1"/>
    </row>
    <row r="156" spans="1:17" s="28" customFormat="1" ht="17.25" customHeight="1">
      <c r="A156" s="1"/>
      <c r="B156" s="14"/>
      <c r="D156" s="55"/>
      <c r="E156" s="55"/>
      <c r="F156" s="55"/>
      <c r="G156" s="55"/>
      <c r="H156" s="55"/>
      <c r="I156" s="55"/>
      <c r="J156" s="55"/>
      <c r="K156" s="55"/>
      <c r="L156" s="1"/>
      <c r="M156" s="1"/>
      <c r="N156" s="1"/>
      <c r="O156" s="1"/>
      <c r="P156" s="1"/>
      <c r="Q156" s="1"/>
    </row>
    <row r="157" spans="1:17" s="28" customFormat="1" ht="17.25" customHeight="1">
      <c r="A157" s="1"/>
      <c r="B157" s="14"/>
      <c r="D157" s="55"/>
      <c r="E157" s="55"/>
      <c r="F157" s="55"/>
      <c r="G157" s="55"/>
      <c r="H157" s="55"/>
      <c r="I157" s="55"/>
      <c r="J157" s="55"/>
      <c r="K157" s="55"/>
      <c r="L157" s="1"/>
      <c r="M157" s="1"/>
      <c r="N157" s="1"/>
      <c r="O157" s="1"/>
      <c r="P157" s="1"/>
      <c r="Q157" s="1"/>
    </row>
    <row r="158" spans="1:17" s="28" customFormat="1" ht="17.25" customHeight="1">
      <c r="A158" s="1"/>
      <c r="B158" s="14"/>
      <c r="D158" s="55"/>
      <c r="E158" s="55"/>
      <c r="F158" s="55"/>
      <c r="G158" s="55"/>
      <c r="H158" s="55"/>
      <c r="I158" s="55"/>
      <c r="J158" s="55"/>
      <c r="K158" s="55"/>
      <c r="L158" s="1"/>
      <c r="M158" s="1"/>
      <c r="N158" s="1"/>
      <c r="O158" s="1"/>
      <c r="P158" s="1"/>
      <c r="Q158" s="1"/>
    </row>
    <row r="159" spans="1:17" s="28" customFormat="1" ht="17.25" customHeight="1">
      <c r="A159" s="1"/>
      <c r="B159" s="14"/>
      <c r="D159" s="55"/>
      <c r="E159" s="55"/>
      <c r="F159" s="55"/>
      <c r="G159" s="55"/>
      <c r="H159" s="55"/>
      <c r="I159" s="55"/>
      <c r="J159" s="55"/>
      <c r="K159" s="55"/>
      <c r="L159" s="1"/>
      <c r="M159" s="1"/>
      <c r="N159" s="1"/>
      <c r="O159" s="1"/>
      <c r="P159" s="1"/>
      <c r="Q159" s="1"/>
    </row>
    <row r="160" spans="1:17" s="28" customFormat="1" ht="17.25" customHeight="1">
      <c r="A160" s="1"/>
      <c r="B160" s="14"/>
      <c r="D160" s="55"/>
      <c r="E160" s="55"/>
      <c r="F160" s="55"/>
      <c r="G160" s="55"/>
      <c r="H160" s="55"/>
      <c r="I160" s="55"/>
      <c r="J160" s="55"/>
      <c r="K160" s="55"/>
      <c r="L160" s="1"/>
      <c r="M160" s="1"/>
      <c r="N160" s="1"/>
      <c r="O160" s="1"/>
      <c r="P160" s="1"/>
      <c r="Q160" s="1"/>
    </row>
    <row r="161" spans="1:17" s="28" customFormat="1" ht="17.25" customHeight="1">
      <c r="A161" s="1"/>
      <c r="B161" s="14"/>
      <c r="D161" s="55"/>
      <c r="E161" s="55"/>
      <c r="F161" s="55"/>
      <c r="G161" s="55"/>
      <c r="H161" s="55"/>
      <c r="I161" s="55"/>
      <c r="J161" s="55"/>
      <c r="K161" s="55"/>
      <c r="L161" s="1"/>
      <c r="M161" s="1"/>
      <c r="N161" s="1"/>
      <c r="O161" s="1"/>
      <c r="P161" s="1"/>
      <c r="Q161" s="1"/>
    </row>
    <row r="162" spans="1:17" s="28" customFormat="1" ht="17.25" customHeight="1">
      <c r="A162" s="1"/>
      <c r="B162" s="14"/>
      <c r="D162" s="55"/>
      <c r="E162" s="55"/>
      <c r="F162" s="55"/>
      <c r="G162" s="55"/>
      <c r="H162" s="55"/>
      <c r="I162" s="55"/>
      <c r="J162" s="55"/>
      <c r="K162" s="55"/>
      <c r="L162" s="1"/>
      <c r="M162" s="1"/>
      <c r="N162" s="1"/>
      <c r="O162" s="1"/>
      <c r="P162" s="1"/>
      <c r="Q162" s="1"/>
    </row>
    <row r="163" spans="1:17" s="28" customFormat="1" ht="17.25" customHeight="1">
      <c r="A163" s="1"/>
      <c r="B163" s="14"/>
      <c r="D163" s="55"/>
      <c r="E163" s="55"/>
      <c r="F163" s="55"/>
      <c r="G163" s="55"/>
      <c r="H163" s="55"/>
      <c r="I163" s="55"/>
      <c r="J163" s="55"/>
      <c r="K163" s="55"/>
      <c r="L163" s="1"/>
      <c r="M163" s="1"/>
      <c r="N163" s="1"/>
      <c r="O163" s="1"/>
      <c r="P163" s="1"/>
      <c r="Q163" s="1"/>
    </row>
    <row r="164" spans="1:17" s="28" customFormat="1" ht="17.25" customHeight="1">
      <c r="A164" s="1"/>
      <c r="B164" s="14"/>
      <c r="D164" s="55"/>
      <c r="E164" s="55"/>
      <c r="F164" s="55"/>
      <c r="G164" s="55"/>
      <c r="H164" s="55"/>
      <c r="I164" s="55"/>
      <c r="J164" s="55"/>
      <c r="K164" s="55"/>
      <c r="L164" s="1"/>
      <c r="M164" s="1"/>
      <c r="N164" s="1"/>
      <c r="O164" s="1"/>
      <c r="P164" s="1"/>
      <c r="Q164" s="1"/>
    </row>
    <row r="165" spans="1:17" s="28" customFormat="1" ht="17.25" customHeight="1">
      <c r="A165" s="1"/>
      <c r="B165" s="14"/>
      <c r="D165" s="55"/>
      <c r="E165" s="55"/>
      <c r="F165" s="55"/>
      <c r="G165" s="55"/>
      <c r="H165" s="55"/>
      <c r="I165" s="55"/>
      <c r="J165" s="55"/>
      <c r="K165" s="55"/>
      <c r="L165" s="1"/>
      <c r="M165" s="1"/>
      <c r="N165" s="1"/>
      <c r="O165" s="1"/>
      <c r="P165" s="1"/>
      <c r="Q165" s="1"/>
    </row>
    <row r="166" spans="1:17" s="28" customFormat="1" ht="17.25" customHeight="1">
      <c r="A166" s="1"/>
      <c r="B166" s="14"/>
      <c r="D166" s="55"/>
      <c r="E166" s="55"/>
      <c r="F166" s="55"/>
      <c r="G166" s="55"/>
      <c r="H166" s="55"/>
      <c r="I166" s="55"/>
      <c r="J166" s="55"/>
      <c r="K166" s="55"/>
      <c r="L166" s="1"/>
      <c r="M166" s="1"/>
      <c r="N166" s="1"/>
      <c r="O166" s="1"/>
      <c r="P166" s="1"/>
      <c r="Q166" s="1"/>
    </row>
    <row r="167" spans="1:17" s="28" customFormat="1" ht="17.25" customHeight="1">
      <c r="A167" s="1"/>
      <c r="B167" s="14"/>
      <c r="D167" s="55"/>
      <c r="E167" s="55"/>
      <c r="F167" s="55"/>
      <c r="G167" s="55"/>
      <c r="H167" s="55"/>
      <c r="I167" s="55"/>
      <c r="J167" s="55"/>
      <c r="K167" s="55"/>
      <c r="L167" s="1"/>
      <c r="M167" s="1"/>
      <c r="N167" s="1"/>
      <c r="O167" s="1"/>
      <c r="P167" s="1"/>
      <c r="Q167" s="1"/>
    </row>
  </sheetData>
  <autoFilter ref="A1:Q63"/>
  <phoneticPr fontId="63" type="noConversion"/>
  <pageMargins left="0.19685039370078741" right="0.19685039370078741" top="0.74803149606299213" bottom="0.74803149606299213" header="0.31496062992125984" footer="0.31496062992125984"/>
  <pageSetup paperSize="9" scale="2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00FF"/>
    <pageSetUpPr fitToPage="1"/>
  </sheetPr>
  <dimension ref="A1:V142"/>
  <sheetViews>
    <sheetView zoomScale="90" zoomScaleNormal="90" zoomScaleSheetLayoutView="80" workbookViewId="0">
      <pane ySplit="1" topLeftCell="A2" activePane="bottomLeft" state="frozen"/>
      <selection pane="bottomLeft" activeCell="K60" sqref="K60"/>
    </sheetView>
  </sheetViews>
  <sheetFormatPr defaultColWidth="9" defaultRowHeight="17.25" customHeight="1"/>
  <cols>
    <col min="1" max="1" width="15.7109375" style="1" customWidth="1"/>
    <col min="2" max="2" width="10" style="1" customWidth="1"/>
    <col min="3" max="3" width="9.85546875" style="1" customWidth="1"/>
    <col min="4" max="4" width="23.140625" style="28" customWidth="1"/>
    <col min="5" max="5" width="11.28515625" style="1" customWidth="1"/>
    <col min="6" max="6" width="9.7109375" style="1" customWidth="1"/>
    <col min="7" max="7" width="12.28515625" style="16" customWidth="1"/>
    <col min="8" max="8" width="18.28515625" style="28" customWidth="1"/>
    <col min="9" max="16" width="9.140625" style="55" customWidth="1"/>
    <col min="17" max="17" width="11.7109375" style="1" customWidth="1"/>
    <col min="18" max="18" width="22.7109375" style="1" customWidth="1"/>
    <col min="19" max="22" width="11.7109375" style="1" customWidth="1"/>
    <col min="23" max="16384" width="9" style="1"/>
  </cols>
  <sheetData>
    <row r="1" spans="1:22" s="236" customFormat="1" ht="21.75" customHeight="1">
      <c r="A1" s="31" t="s">
        <v>59</v>
      </c>
      <c r="B1" s="31" t="s">
        <v>6</v>
      </c>
      <c r="C1" s="31" t="s">
        <v>61</v>
      </c>
      <c r="D1" s="31" t="s">
        <v>47</v>
      </c>
      <c r="E1" s="42" t="s">
        <v>66</v>
      </c>
      <c r="F1" s="31" t="s">
        <v>4</v>
      </c>
      <c r="G1" s="32" t="s">
        <v>60</v>
      </c>
      <c r="H1" s="33" t="s">
        <v>5</v>
      </c>
      <c r="I1" s="34" t="s">
        <v>33</v>
      </c>
      <c r="J1" s="31" t="s">
        <v>32</v>
      </c>
      <c r="K1" s="34" t="s">
        <v>63</v>
      </c>
      <c r="L1" s="34" t="s">
        <v>64</v>
      </c>
      <c r="M1" s="34" t="s">
        <v>65</v>
      </c>
      <c r="N1" s="34" t="s">
        <v>34</v>
      </c>
      <c r="O1" s="34" t="s">
        <v>35</v>
      </c>
      <c r="P1" s="31" t="s">
        <v>36</v>
      </c>
      <c r="Q1" s="35" t="s">
        <v>12</v>
      </c>
      <c r="R1" s="36" t="s">
        <v>185</v>
      </c>
      <c r="S1" s="36" t="s">
        <v>7</v>
      </c>
      <c r="T1" s="36" t="s">
        <v>23</v>
      </c>
      <c r="U1" s="31" t="s">
        <v>8</v>
      </c>
      <c r="V1" s="36" t="s">
        <v>9</v>
      </c>
    </row>
    <row r="2" spans="1:22" ht="17.25" hidden="1" customHeight="1">
      <c r="A2" s="2" t="s">
        <v>29</v>
      </c>
      <c r="B2" s="2" t="s">
        <v>13</v>
      </c>
      <c r="C2" s="2" t="s">
        <v>46</v>
      </c>
      <c r="D2" s="58" t="s">
        <v>81</v>
      </c>
      <c r="E2" s="264" t="s">
        <v>67</v>
      </c>
      <c r="F2" s="264" t="s">
        <v>50</v>
      </c>
      <c r="G2" s="264" t="s">
        <v>194</v>
      </c>
      <c r="H2" s="139" t="s">
        <v>17</v>
      </c>
      <c r="I2" s="52">
        <v>0</v>
      </c>
      <c r="J2" s="52">
        <v>0</v>
      </c>
      <c r="K2" s="52">
        <v>0</v>
      </c>
      <c r="L2" s="52">
        <v>0</v>
      </c>
      <c r="M2" s="52">
        <v>0</v>
      </c>
      <c r="N2" s="52">
        <v>0</v>
      </c>
      <c r="O2" s="52">
        <v>2160</v>
      </c>
      <c r="P2" s="52">
        <v>792</v>
      </c>
      <c r="Q2" s="18">
        <f t="shared" ref="Q2:Q23" si="0">SUM(I2:P2)</f>
        <v>2952</v>
      </c>
      <c r="R2" s="263" t="s">
        <v>217</v>
      </c>
      <c r="S2" s="198" t="s">
        <v>212</v>
      </c>
      <c r="T2" s="198"/>
      <c r="U2" s="198"/>
      <c r="V2" s="198"/>
    </row>
    <row r="3" spans="1:22" ht="17.25" hidden="1" customHeight="1">
      <c r="A3" s="2" t="s">
        <v>29</v>
      </c>
      <c r="B3" s="2" t="s">
        <v>13</v>
      </c>
      <c r="C3" s="2" t="s">
        <v>46</v>
      </c>
      <c r="D3" s="58" t="s">
        <v>81</v>
      </c>
      <c r="E3" s="264" t="s">
        <v>67</v>
      </c>
      <c r="F3" s="264" t="s">
        <v>50</v>
      </c>
      <c r="G3" s="264" t="s">
        <v>194</v>
      </c>
      <c r="H3" s="139" t="s">
        <v>41</v>
      </c>
      <c r="I3" s="52">
        <v>0</v>
      </c>
      <c r="J3" s="52">
        <v>144</v>
      </c>
      <c r="K3" s="52">
        <v>0</v>
      </c>
      <c r="L3" s="52">
        <v>0</v>
      </c>
      <c r="M3" s="52">
        <v>0</v>
      </c>
      <c r="N3" s="52">
        <v>10296</v>
      </c>
      <c r="O3" s="52">
        <v>2880</v>
      </c>
      <c r="P3" s="52">
        <v>0</v>
      </c>
      <c r="Q3" s="18">
        <f t="shared" si="0"/>
        <v>13320</v>
      </c>
      <c r="R3" s="263" t="s">
        <v>217</v>
      </c>
      <c r="S3" s="198" t="s">
        <v>212</v>
      </c>
      <c r="T3" s="198"/>
      <c r="U3" s="198"/>
      <c r="V3" s="198"/>
    </row>
    <row r="4" spans="1:22" ht="18" hidden="1" customHeight="1">
      <c r="A4" s="2" t="s">
        <v>29</v>
      </c>
      <c r="B4" s="2" t="s">
        <v>13</v>
      </c>
      <c r="C4" s="2" t="s">
        <v>46</v>
      </c>
      <c r="D4" s="58" t="s">
        <v>81</v>
      </c>
      <c r="E4" s="264" t="s">
        <v>67</v>
      </c>
      <c r="F4" s="264" t="s">
        <v>50</v>
      </c>
      <c r="G4" s="264" t="s">
        <v>194</v>
      </c>
      <c r="H4" s="139" t="s">
        <v>38</v>
      </c>
      <c r="I4" s="52">
        <v>0</v>
      </c>
      <c r="J4" s="52">
        <v>0</v>
      </c>
      <c r="K4" s="52">
        <v>0</v>
      </c>
      <c r="L4" s="52">
        <v>0</v>
      </c>
      <c r="M4" s="52">
        <v>0</v>
      </c>
      <c r="N4" s="52">
        <v>5000</v>
      </c>
      <c r="O4" s="52">
        <v>4824</v>
      </c>
      <c r="P4" s="52">
        <v>0</v>
      </c>
      <c r="Q4" s="18">
        <f t="shared" si="0"/>
        <v>9824</v>
      </c>
      <c r="R4" s="263" t="s">
        <v>217</v>
      </c>
      <c r="S4" s="198" t="s">
        <v>212</v>
      </c>
      <c r="T4" s="198"/>
      <c r="U4" s="198"/>
      <c r="V4" s="198"/>
    </row>
    <row r="5" spans="1:22" ht="17.25" hidden="1" customHeight="1">
      <c r="A5" s="2" t="s">
        <v>29</v>
      </c>
      <c r="B5" s="2" t="s">
        <v>13</v>
      </c>
      <c r="C5" s="2" t="s">
        <v>46</v>
      </c>
      <c r="D5" s="58" t="s">
        <v>81</v>
      </c>
      <c r="E5" s="264" t="s">
        <v>67</v>
      </c>
      <c r="F5" s="264" t="s">
        <v>50</v>
      </c>
      <c r="G5" s="218" t="s">
        <v>205</v>
      </c>
      <c r="H5" s="205" t="s">
        <v>17</v>
      </c>
      <c r="I5" s="52">
        <v>0</v>
      </c>
      <c r="J5" s="52">
        <v>0</v>
      </c>
      <c r="K5" s="52">
        <v>0</v>
      </c>
      <c r="L5" s="52">
        <v>0</v>
      </c>
      <c r="M5" s="206">
        <v>19296</v>
      </c>
      <c r="N5" s="206">
        <v>28920</v>
      </c>
      <c r="O5" s="52">
        <v>0</v>
      </c>
      <c r="P5" s="52">
        <v>0</v>
      </c>
      <c r="Q5" s="192">
        <f t="shared" si="0"/>
        <v>48216</v>
      </c>
      <c r="R5" s="263" t="s">
        <v>217</v>
      </c>
      <c r="S5" s="198" t="s">
        <v>212</v>
      </c>
      <c r="T5" s="198"/>
      <c r="U5" s="198"/>
      <c r="V5" s="198"/>
    </row>
    <row r="6" spans="1:22" ht="16.5" customHeight="1">
      <c r="A6" s="175" t="s">
        <v>29</v>
      </c>
      <c r="B6" s="175" t="s">
        <v>13</v>
      </c>
      <c r="C6" s="175" t="s">
        <v>46</v>
      </c>
      <c r="D6" s="26" t="s">
        <v>48</v>
      </c>
      <c r="E6" s="264" t="s">
        <v>67</v>
      </c>
      <c r="F6" s="264">
        <v>3000</v>
      </c>
      <c r="G6" s="218" t="s">
        <v>220</v>
      </c>
      <c r="H6" s="205" t="s">
        <v>41</v>
      </c>
      <c r="I6" s="52">
        <v>0</v>
      </c>
      <c r="J6" s="52">
        <v>0</v>
      </c>
      <c r="K6" s="52">
        <v>6000</v>
      </c>
      <c r="L6" s="206">
        <v>15000</v>
      </c>
      <c r="M6" s="206">
        <v>16000</v>
      </c>
      <c r="N6" s="206">
        <v>7856</v>
      </c>
      <c r="O6" s="52">
        <v>0</v>
      </c>
      <c r="P6" s="52">
        <v>0</v>
      </c>
      <c r="Q6" s="192">
        <f t="shared" si="0"/>
        <v>44856</v>
      </c>
      <c r="R6" s="193"/>
      <c r="S6" s="256">
        <v>43234</v>
      </c>
      <c r="T6" s="256">
        <f t="shared" ref="T6:T37" si="1">S6+3</f>
        <v>43237</v>
      </c>
      <c r="U6" s="222" t="s">
        <v>24</v>
      </c>
      <c r="V6" s="256">
        <f t="shared" ref="V6:V37" si="2">T6+22</f>
        <v>43259</v>
      </c>
    </row>
    <row r="7" spans="1:22" ht="16.5" customHeight="1">
      <c r="A7" s="175" t="s">
        <v>29</v>
      </c>
      <c r="B7" s="175" t="s">
        <v>13</v>
      </c>
      <c r="C7" s="175" t="s">
        <v>46</v>
      </c>
      <c r="D7" s="26" t="s">
        <v>48</v>
      </c>
      <c r="E7" s="264" t="s">
        <v>67</v>
      </c>
      <c r="F7" s="264">
        <v>3000</v>
      </c>
      <c r="G7" s="218" t="s">
        <v>220</v>
      </c>
      <c r="H7" s="205" t="s">
        <v>216</v>
      </c>
      <c r="I7" s="52">
        <v>0</v>
      </c>
      <c r="J7" s="52">
        <v>0</v>
      </c>
      <c r="K7" s="52">
        <v>2680</v>
      </c>
      <c r="L7" s="206">
        <v>5360</v>
      </c>
      <c r="M7" s="206">
        <v>5360</v>
      </c>
      <c r="N7" s="206">
        <v>2680</v>
      </c>
      <c r="O7" s="52">
        <v>0</v>
      </c>
      <c r="P7" s="52">
        <v>0</v>
      </c>
      <c r="Q7" s="192">
        <f t="shared" si="0"/>
        <v>16080</v>
      </c>
      <c r="R7" s="193"/>
      <c r="S7" s="256">
        <v>43234</v>
      </c>
      <c r="T7" s="256">
        <f t="shared" si="1"/>
        <v>43237</v>
      </c>
      <c r="U7" s="222" t="s">
        <v>24</v>
      </c>
      <c r="V7" s="256">
        <f t="shared" si="2"/>
        <v>43259</v>
      </c>
    </row>
    <row r="8" spans="1:22" ht="17.25" customHeight="1">
      <c r="A8" s="175" t="s">
        <v>29</v>
      </c>
      <c r="B8" s="175" t="s">
        <v>13</v>
      </c>
      <c r="C8" s="175" t="s">
        <v>46</v>
      </c>
      <c r="D8" s="176" t="s">
        <v>49</v>
      </c>
      <c r="E8" s="218" t="s">
        <v>68</v>
      </c>
      <c r="F8" s="218">
        <v>4000</v>
      </c>
      <c r="G8" s="218" t="s">
        <v>220</v>
      </c>
      <c r="H8" s="205" t="s">
        <v>41</v>
      </c>
      <c r="I8" s="52">
        <v>0</v>
      </c>
      <c r="J8" s="52">
        <v>0</v>
      </c>
      <c r="K8" s="206">
        <v>2000</v>
      </c>
      <c r="L8" s="206">
        <v>2000</v>
      </c>
      <c r="M8" s="52">
        <v>4000</v>
      </c>
      <c r="N8" s="52">
        <v>0</v>
      </c>
      <c r="O8" s="52">
        <v>0</v>
      </c>
      <c r="P8" s="52">
        <v>0</v>
      </c>
      <c r="Q8" s="192">
        <f t="shared" si="0"/>
        <v>8000</v>
      </c>
      <c r="R8" s="193"/>
      <c r="S8" s="256">
        <v>43234</v>
      </c>
      <c r="T8" s="256">
        <f t="shared" si="1"/>
        <v>43237</v>
      </c>
      <c r="U8" s="222" t="s">
        <v>24</v>
      </c>
      <c r="V8" s="256">
        <f t="shared" si="2"/>
        <v>43259</v>
      </c>
    </row>
    <row r="9" spans="1:22" ht="17.25" customHeight="1">
      <c r="A9" s="175" t="s">
        <v>29</v>
      </c>
      <c r="B9" s="175" t="s">
        <v>13</v>
      </c>
      <c r="C9" s="175" t="s">
        <v>46</v>
      </c>
      <c r="D9" s="176" t="s">
        <v>49</v>
      </c>
      <c r="E9" s="218" t="s">
        <v>68</v>
      </c>
      <c r="F9" s="218">
        <v>4000</v>
      </c>
      <c r="G9" s="218" t="s">
        <v>220</v>
      </c>
      <c r="H9" s="205" t="s">
        <v>216</v>
      </c>
      <c r="I9" s="52">
        <v>0</v>
      </c>
      <c r="J9" s="52">
        <v>0</v>
      </c>
      <c r="K9" s="206">
        <v>1350</v>
      </c>
      <c r="L9" s="206">
        <v>1350</v>
      </c>
      <c r="M9" s="52">
        <v>1350</v>
      </c>
      <c r="N9" s="52">
        <v>0</v>
      </c>
      <c r="O9" s="52">
        <v>0</v>
      </c>
      <c r="P9" s="52">
        <v>0</v>
      </c>
      <c r="Q9" s="192">
        <f t="shared" si="0"/>
        <v>4050</v>
      </c>
      <c r="R9" s="193"/>
      <c r="S9" s="256">
        <v>43234</v>
      </c>
      <c r="T9" s="256">
        <f t="shared" si="1"/>
        <v>43237</v>
      </c>
      <c r="U9" s="222" t="s">
        <v>24</v>
      </c>
      <c r="V9" s="256">
        <f t="shared" si="2"/>
        <v>43259</v>
      </c>
    </row>
    <row r="10" spans="1:22" ht="16.5" hidden="1" customHeight="1">
      <c r="A10" s="175" t="s">
        <v>29</v>
      </c>
      <c r="B10" s="175" t="s">
        <v>13</v>
      </c>
      <c r="C10" s="175" t="s">
        <v>46</v>
      </c>
      <c r="D10" s="26" t="s">
        <v>48</v>
      </c>
      <c r="E10" s="264" t="s">
        <v>67</v>
      </c>
      <c r="F10" s="264">
        <v>3000</v>
      </c>
      <c r="G10" s="235" t="s">
        <v>227</v>
      </c>
      <c r="H10" s="205" t="s">
        <v>17</v>
      </c>
      <c r="I10" s="52">
        <v>0</v>
      </c>
      <c r="J10" s="52">
        <v>0</v>
      </c>
      <c r="K10" s="206">
        <v>7331</v>
      </c>
      <c r="L10" s="206">
        <v>14590</v>
      </c>
      <c r="M10" s="206">
        <v>14590</v>
      </c>
      <c r="N10" s="206">
        <v>7331</v>
      </c>
      <c r="O10" s="52">
        <v>0</v>
      </c>
      <c r="P10" s="52">
        <v>0</v>
      </c>
      <c r="Q10" s="192">
        <f t="shared" si="0"/>
        <v>43842</v>
      </c>
      <c r="R10" s="193"/>
      <c r="S10" s="256">
        <v>43255</v>
      </c>
      <c r="T10" s="256">
        <f t="shared" si="1"/>
        <v>43258</v>
      </c>
      <c r="U10" s="222" t="s">
        <v>24</v>
      </c>
      <c r="V10" s="256">
        <f t="shared" si="2"/>
        <v>43280</v>
      </c>
    </row>
    <row r="11" spans="1:22" ht="16.5" hidden="1" customHeight="1">
      <c r="A11" s="175" t="s">
        <v>29</v>
      </c>
      <c r="B11" s="175" t="s">
        <v>13</v>
      </c>
      <c r="C11" s="175" t="s">
        <v>46</v>
      </c>
      <c r="D11" s="26" t="s">
        <v>48</v>
      </c>
      <c r="E11" s="264" t="s">
        <v>67</v>
      </c>
      <c r="F11" s="264">
        <v>3000</v>
      </c>
      <c r="G11" s="235" t="s">
        <v>227</v>
      </c>
      <c r="H11" s="205" t="s">
        <v>38</v>
      </c>
      <c r="I11" s="52">
        <v>0</v>
      </c>
      <c r="J11" s="52">
        <v>0</v>
      </c>
      <c r="K11" s="206">
        <v>6312</v>
      </c>
      <c r="L11" s="206">
        <v>8968</v>
      </c>
      <c r="M11" s="206">
        <v>9924</v>
      </c>
      <c r="N11" s="206">
        <v>6312</v>
      </c>
      <c r="O11" s="52">
        <v>0</v>
      </c>
      <c r="P11" s="52">
        <v>0</v>
      </c>
      <c r="Q11" s="192">
        <f t="shared" si="0"/>
        <v>31516</v>
      </c>
      <c r="R11" s="193"/>
      <c r="S11" s="256">
        <v>43255</v>
      </c>
      <c r="T11" s="256">
        <f t="shared" si="1"/>
        <v>43258</v>
      </c>
      <c r="U11" s="222" t="s">
        <v>24</v>
      </c>
      <c r="V11" s="256">
        <f t="shared" si="2"/>
        <v>43280</v>
      </c>
    </row>
    <row r="12" spans="1:22" ht="16.5" hidden="1" customHeight="1">
      <c r="A12" s="175" t="s">
        <v>29</v>
      </c>
      <c r="B12" s="175" t="s">
        <v>13</v>
      </c>
      <c r="C12" s="175" t="s">
        <v>46</v>
      </c>
      <c r="D12" s="26" t="s">
        <v>48</v>
      </c>
      <c r="E12" s="264" t="s">
        <v>67</v>
      </c>
      <c r="F12" s="264">
        <v>3000</v>
      </c>
      <c r="G12" s="235" t="s">
        <v>227</v>
      </c>
      <c r="H12" s="205" t="s">
        <v>16</v>
      </c>
      <c r="I12" s="52">
        <v>0</v>
      </c>
      <c r="J12" s="52">
        <v>0</v>
      </c>
      <c r="K12" s="206">
        <v>4974</v>
      </c>
      <c r="L12" s="206">
        <v>10956</v>
      </c>
      <c r="M12" s="206">
        <v>10956</v>
      </c>
      <c r="N12" s="206">
        <v>5478</v>
      </c>
      <c r="O12" s="52">
        <v>0</v>
      </c>
      <c r="P12" s="52">
        <v>0</v>
      </c>
      <c r="Q12" s="192">
        <f t="shared" si="0"/>
        <v>32364</v>
      </c>
      <c r="R12" s="193"/>
      <c r="S12" s="256">
        <v>43255</v>
      </c>
      <c r="T12" s="256">
        <f t="shared" si="1"/>
        <v>43258</v>
      </c>
      <c r="U12" s="222" t="s">
        <v>24</v>
      </c>
      <c r="V12" s="256">
        <f t="shared" si="2"/>
        <v>43280</v>
      </c>
    </row>
    <row r="13" spans="1:22" ht="16.5" hidden="1" customHeight="1">
      <c r="A13" s="175" t="s">
        <v>29</v>
      </c>
      <c r="B13" s="175" t="s">
        <v>13</v>
      </c>
      <c r="C13" s="175" t="s">
        <v>46</v>
      </c>
      <c r="D13" s="26" t="s">
        <v>48</v>
      </c>
      <c r="E13" s="264" t="s">
        <v>67</v>
      </c>
      <c r="F13" s="264">
        <v>3000</v>
      </c>
      <c r="G13" s="235" t="s">
        <v>227</v>
      </c>
      <c r="H13" s="205" t="s">
        <v>40</v>
      </c>
      <c r="I13" s="52">
        <v>0</v>
      </c>
      <c r="J13" s="52">
        <v>0</v>
      </c>
      <c r="K13" s="206">
        <v>5944</v>
      </c>
      <c r="L13" s="206">
        <v>12816</v>
      </c>
      <c r="M13" s="206">
        <v>13816</v>
      </c>
      <c r="N13" s="206">
        <v>4944</v>
      </c>
      <c r="O13" s="52">
        <v>0</v>
      </c>
      <c r="P13" s="52">
        <v>0</v>
      </c>
      <c r="Q13" s="192">
        <f t="shared" si="0"/>
        <v>37520</v>
      </c>
      <c r="R13" s="193"/>
      <c r="S13" s="256">
        <v>43255</v>
      </c>
      <c r="T13" s="256">
        <f t="shared" si="1"/>
        <v>43258</v>
      </c>
      <c r="U13" s="222" t="s">
        <v>24</v>
      </c>
      <c r="V13" s="256">
        <f t="shared" si="2"/>
        <v>43280</v>
      </c>
    </row>
    <row r="14" spans="1:22" ht="16.5" hidden="1" customHeight="1">
      <c r="A14" s="175" t="s">
        <v>29</v>
      </c>
      <c r="B14" s="175" t="s">
        <v>13</v>
      </c>
      <c r="C14" s="175" t="s">
        <v>46</v>
      </c>
      <c r="D14" s="26" t="s">
        <v>48</v>
      </c>
      <c r="E14" s="264" t="s">
        <v>67</v>
      </c>
      <c r="F14" s="264">
        <v>3000</v>
      </c>
      <c r="G14" s="235" t="s">
        <v>227</v>
      </c>
      <c r="H14" s="205" t="s">
        <v>41</v>
      </c>
      <c r="I14" s="52">
        <v>0</v>
      </c>
      <c r="J14" s="52">
        <v>0</v>
      </c>
      <c r="K14" s="206">
        <v>8628</v>
      </c>
      <c r="L14" s="206">
        <v>16984</v>
      </c>
      <c r="M14" s="206">
        <v>16984</v>
      </c>
      <c r="N14" s="206">
        <v>8628</v>
      </c>
      <c r="O14" s="52">
        <v>0</v>
      </c>
      <c r="P14" s="52">
        <v>0</v>
      </c>
      <c r="Q14" s="192">
        <f t="shared" si="0"/>
        <v>51224</v>
      </c>
      <c r="R14" s="193"/>
      <c r="S14" s="256">
        <v>43255</v>
      </c>
      <c r="T14" s="256">
        <f t="shared" si="1"/>
        <v>43258</v>
      </c>
      <c r="U14" s="222" t="s">
        <v>24</v>
      </c>
      <c r="V14" s="256">
        <f t="shared" si="2"/>
        <v>43280</v>
      </c>
    </row>
    <row r="15" spans="1:22" ht="16.5" hidden="1" customHeight="1">
      <c r="A15" s="175" t="s">
        <v>29</v>
      </c>
      <c r="B15" s="175" t="s">
        <v>13</v>
      </c>
      <c r="C15" s="175" t="s">
        <v>46</v>
      </c>
      <c r="D15" s="26" t="s">
        <v>48</v>
      </c>
      <c r="E15" s="264" t="s">
        <v>67</v>
      </c>
      <c r="F15" s="264">
        <v>3000</v>
      </c>
      <c r="G15" s="235" t="s">
        <v>227</v>
      </c>
      <c r="H15" s="205" t="s">
        <v>15</v>
      </c>
      <c r="I15" s="52">
        <v>0</v>
      </c>
      <c r="J15" s="52">
        <v>0</v>
      </c>
      <c r="K15" s="206">
        <v>5560</v>
      </c>
      <c r="L15" s="206">
        <v>11120</v>
      </c>
      <c r="M15" s="206">
        <v>11120</v>
      </c>
      <c r="N15" s="206">
        <v>5560</v>
      </c>
      <c r="O15" s="52">
        <v>0</v>
      </c>
      <c r="P15" s="52">
        <v>0</v>
      </c>
      <c r="Q15" s="192">
        <f t="shared" si="0"/>
        <v>33360</v>
      </c>
      <c r="R15" s="193"/>
      <c r="S15" s="256">
        <v>43255</v>
      </c>
      <c r="T15" s="256">
        <f t="shared" si="1"/>
        <v>43258</v>
      </c>
      <c r="U15" s="222" t="s">
        <v>24</v>
      </c>
      <c r="V15" s="256">
        <f t="shared" si="2"/>
        <v>43280</v>
      </c>
    </row>
    <row r="16" spans="1:22" ht="16.5" hidden="1" customHeight="1">
      <c r="A16" s="175" t="s">
        <v>29</v>
      </c>
      <c r="B16" s="175" t="s">
        <v>13</v>
      </c>
      <c r="C16" s="175" t="s">
        <v>46</v>
      </c>
      <c r="D16" s="26" t="s">
        <v>48</v>
      </c>
      <c r="E16" s="264" t="s">
        <v>67</v>
      </c>
      <c r="F16" s="264">
        <v>3000</v>
      </c>
      <c r="G16" s="235" t="s">
        <v>227</v>
      </c>
      <c r="H16" s="205" t="s">
        <v>216</v>
      </c>
      <c r="I16" s="52">
        <v>0</v>
      </c>
      <c r="J16" s="52">
        <v>0</v>
      </c>
      <c r="K16" s="206">
        <v>2640</v>
      </c>
      <c r="L16" s="206">
        <v>5280</v>
      </c>
      <c r="M16" s="206">
        <v>5280</v>
      </c>
      <c r="N16" s="206">
        <v>2640</v>
      </c>
      <c r="O16" s="52">
        <v>0</v>
      </c>
      <c r="P16" s="52">
        <v>0</v>
      </c>
      <c r="Q16" s="192">
        <f t="shared" si="0"/>
        <v>15840</v>
      </c>
      <c r="R16" s="193"/>
      <c r="S16" s="256">
        <v>43255</v>
      </c>
      <c r="T16" s="256">
        <f t="shared" si="1"/>
        <v>43258</v>
      </c>
      <c r="U16" s="222" t="s">
        <v>24</v>
      </c>
      <c r="V16" s="256">
        <f t="shared" si="2"/>
        <v>43280</v>
      </c>
    </row>
    <row r="17" spans="1:22" ht="16.5" hidden="1" customHeight="1">
      <c r="A17" s="175" t="s">
        <v>29</v>
      </c>
      <c r="B17" s="175" t="s">
        <v>13</v>
      </c>
      <c r="C17" s="175" t="s">
        <v>46</v>
      </c>
      <c r="D17" s="176" t="s">
        <v>49</v>
      </c>
      <c r="E17" s="218" t="s">
        <v>68</v>
      </c>
      <c r="F17" s="218">
        <v>4000</v>
      </c>
      <c r="G17" s="235" t="s">
        <v>227</v>
      </c>
      <c r="H17" s="205" t="s">
        <v>17</v>
      </c>
      <c r="I17" s="52">
        <v>0</v>
      </c>
      <c r="J17" s="52">
        <v>0</v>
      </c>
      <c r="K17" s="206">
        <v>4044</v>
      </c>
      <c r="L17" s="206">
        <v>4044</v>
      </c>
      <c r="M17" s="206">
        <v>4044</v>
      </c>
      <c r="N17" s="52">
        <v>0</v>
      </c>
      <c r="O17" s="52">
        <v>0</v>
      </c>
      <c r="P17" s="52">
        <v>0</v>
      </c>
      <c r="Q17" s="192">
        <f t="shared" si="0"/>
        <v>12132</v>
      </c>
      <c r="R17" s="193"/>
      <c r="S17" s="256">
        <v>43255</v>
      </c>
      <c r="T17" s="256">
        <f t="shared" si="1"/>
        <v>43258</v>
      </c>
      <c r="U17" s="222" t="s">
        <v>24</v>
      </c>
      <c r="V17" s="256">
        <f t="shared" si="2"/>
        <v>43280</v>
      </c>
    </row>
    <row r="18" spans="1:22" ht="17.25" hidden="1" customHeight="1">
      <c r="A18" s="175" t="s">
        <v>29</v>
      </c>
      <c r="B18" s="175" t="s">
        <v>13</v>
      </c>
      <c r="C18" s="175" t="s">
        <v>46</v>
      </c>
      <c r="D18" s="176" t="s">
        <v>49</v>
      </c>
      <c r="E18" s="218" t="s">
        <v>68</v>
      </c>
      <c r="F18" s="218">
        <v>4000</v>
      </c>
      <c r="G18" s="235" t="s">
        <v>227</v>
      </c>
      <c r="H18" s="205" t="s">
        <v>38</v>
      </c>
      <c r="I18" s="52">
        <v>0</v>
      </c>
      <c r="J18" s="52">
        <v>0</v>
      </c>
      <c r="K18" s="206">
        <v>3504</v>
      </c>
      <c r="L18" s="206">
        <v>3504</v>
      </c>
      <c r="M18" s="206">
        <v>3504</v>
      </c>
      <c r="N18" s="52">
        <v>0</v>
      </c>
      <c r="O18" s="52">
        <v>0</v>
      </c>
      <c r="P18" s="52">
        <v>0</v>
      </c>
      <c r="Q18" s="192">
        <f t="shared" si="0"/>
        <v>10512</v>
      </c>
      <c r="R18" s="193"/>
      <c r="S18" s="256">
        <v>43255</v>
      </c>
      <c r="T18" s="256">
        <f t="shared" si="1"/>
        <v>43258</v>
      </c>
      <c r="U18" s="222" t="s">
        <v>24</v>
      </c>
      <c r="V18" s="256">
        <f t="shared" si="2"/>
        <v>43280</v>
      </c>
    </row>
    <row r="19" spans="1:22" ht="19.5" hidden="1" customHeight="1">
      <c r="A19" s="175" t="s">
        <v>29</v>
      </c>
      <c r="B19" s="175" t="s">
        <v>13</v>
      </c>
      <c r="C19" s="175" t="s">
        <v>46</v>
      </c>
      <c r="D19" s="176" t="s">
        <v>49</v>
      </c>
      <c r="E19" s="218" t="s">
        <v>68</v>
      </c>
      <c r="F19" s="218">
        <v>4000</v>
      </c>
      <c r="G19" s="235" t="s">
        <v>227</v>
      </c>
      <c r="H19" s="205" t="s">
        <v>16</v>
      </c>
      <c r="I19" s="52">
        <v>0</v>
      </c>
      <c r="J19" s="52">
        <v>0</v>
      </c>
      <c r="K19" s="206">
        <v>2136</v>
      </c>
      <c r="L19" s="206">
        <v>2136</v>
      </c>
      <c r="M19" s="206">
        <v>2136</v>
      </c>
      <c r="N19" s="52">
        <v>0</v>
      </c>
      <c r="O19" s="52">
        <v>0</v>
      </c>
      <c r="P19" s="52">
        <v>0</v>
      </c>
      <c r="Q19" s="192">
        <f t="shared" si="0"/>
        <v>6408</v>
      </c>
      <c r="R19" s="193"/>
      <c r="S19" s="256">
        <v>43255</v>
      </c>
      <c r="T19" s="256">
        <f t="shared" si="1"/>
        <v>43258</v>
      </c>
      <c r="U19" s="222" t="s">
        <v>24</v>
      </c>
      <c r="V19" s="256">
        <f t="shared" si="2"/>
        <v>43280</v>
      </c>
    </row>
    <row r="20" spans="1:22" ht="16.5" hidden="1" customHeight="1">
      <c r="A20" s="175" t="s">
        <v>29</v>
      </c>
      <c r="B20" s="175" t="s">
        <v>13</v>
      </c>
      <c r="C20" s="175" t="s">
        <v>46</v>
      </c>
      <c r="D20" s="176" t="s">
        <v>49</v>
      </c>
      <c r="E20" s="218" t="s">
        <v>68</v>
      </c>
      <c r="F20" s="218">
        <v>4000</v>
      </c>
      <c r="G20" s="235" t="s">
        <v>227</v>
      </c>
      <c r="H20" s="205" t="s">
        <v>40</v>
      </c>
      <c r="I20" s="52">
        <v>0</v>
      </c>
      <c r="J20" s="52">
        <v>0</v>
      </c>
      <c r="K20" s="206">
        <v>3256</v>
      </c>
      <c r="L20" s="206">
        <v>1056</v>
      </c>
      <c r="M20" s="206">
        <v>956</v>
      </c>
      <c r="N20" s="52">
        <v>0</v>
      </c>
      <c r="O20" s="52">
        <v>0</v>
      </c>
      <c r="P20" s="52">
        <v>0</v>
      </c>
      <c r="Q20" s="192">
        <f t="shared" si="0"/>
        <v>5268</v>
      </c>
      <c r="R20" s="193"/>
      <c r="S20" s="256">
        <v>43255</v>
      </c>
      <c r="T20" s="256">
        <f t="shared" si="1"/>
        <v>43258</v>
      </c>
      <c r="U20" s="222" t="s">
        <v>24</v>
      </c>
      <c r="V20" s="256">
        <f t="shared" si="2"/>
        <v>43280</v>
      </c>
    </row>
    <row r="21" spans="1:22" ht="16.5" hidden="1" customHeight="1">
      <c r="A21" s="175" t="s">
        <v>29</v>
      </c>
      <c r="B21" s="175" t="s">
        <v>13</v>
      </c>
      <c r="C21" s="175" t="s">
        <v>46</v>
      </c>
      <c r="D21" s="176" t="s">
        <v>49</v>
      </c>
      <c r="E21" s="218" t="s">
        <v>68</v>
      </c>
      <c r="F21" s="218">
        <v>4000</v>
      </c>
      <c r="G21" s="235" t="s">
        <v>227</v>
      </c>
      <c r="H21" s="205" t="s">
        <v>41</v>
      </c>
      <c r="I21" s="52">
        <v>0</v>
      </c>
      <c r="J21" s="52">
        <v>0</v>
      </c>
      <c r="K21" s="206">
        <v>9942</v>
      </c>
      <c r="L21" s="206">
        <v>9942</v>
      </c>
      <c r="M21" s="206">
        <v>9942</v>
      </c>
      <c r="N21" s="52">
        <v>0</v>
      </c>
      <c r="O21" s="52">
        <v>0</v>
      </c>
      <c r="P21" s="52">
        <v>0</v>
      </c>
      <c r="Q21" s="192">
        <f t="shared" si="0"/>
        <v>29826</v>
      </c>
      <c r="R21" s="193"/>
      <c r="S21" s="256">
        <v>43255</v>
      </c>
      <c r="T21" s="256">
        <f t="shared" si="1"/>
        <v>43258</v>
      </c>
      <c r="U21" s="222" t="s">
        <v>24</v>
      </c>
      <c r="V21" s="256">
        <f t="shared" si="2"/>
        <v>43280</v>
      </c>
    </row>
    <row r="22" spans="1:22" ht="16.5" hidden="1" customHeight="1">
      <c r="A22" s="175" t="s">
        <v>29</v>
      </c>
      <c r="B22" s="175" t="s">
        <v>13</v>
      </c>
      <c r="C22" s="175" t="s">
        <v>46</v>
      </c>
      <c r="D22" s="176" t="s">
        <v>49</v>
      </c>
      <c r="E22" s="218" t="s">
        <v>68</v>
      </c>
      <c r="F22" s="218">
        <v>4000</v>
      </c>
      <c r="G22" s="235" t="s">
        <v>227</v>
      </c>
      <c r="H22" s="205" t="s">
        <v>15</v>
      </c>
      <c r="I22" s="52">
        <v>0</v>
      </c>
      <c r="J22" s="52">
        <v>0</v>
      </c>
      <c r="K22" s="206">
        <v>3250</v>
      </c>
      <c r="L22" s="206">
        <v>3250</v>
      </c>
      <c r="M22" s="206">
        <v>3250</v>
      </c>
      <c r="N22" s="52">
        <v>0</v>
      </c>
      <c r="O22" s="52">
        <v>0</v>
      </c>
      <c r="P22" s="52">
        <v>0</v>
      </c>
      <c r="Q22" s="192">
        <f t="shared" si="0"/>
        <v>9750</v>
      </c>
      <c r="R22" s="193"/>
      <c r="S22" s="256">
        <v>43255</v>
      </c>
      <c r="T22" s="256">
        <f t="shared" si="1"/>
        <v>43258</v>
      </c>
      <c r="U22" s="222" t="s">
        <v>24</v>
      </c>
      <c r="V22" s="256">
        <f t="shared" si="2"/>
        <v>43280</v>
      </c>
    </row>
    <row r="23" spans="1:22" ht="16.5" hidden="1" customHeight="1">
      <c r="A23" s="175" t="s">
        <v>29</v>
      </c>
      <c r="B23" s="175" t="s">
        <v>13</v>
      </c>
      <c r="C23" s="175" t="s">
        <v>46</v>
      </c>
      <c r="D23" s="176" t="s">
        <v>49</v>
      </c>
      <c r="E23" s="218" t="s">
        <v>68</v>
      </c>
      <c r="F23" s="218">
        <v>4000</v>
      </c>
      <c r="G23" s="235" t="s">
        <v>227</v>
      </c>
      <c r="H23" s="205" t="s">
        <v>216</v>
      </c>
      <c r="I23" s="52">
        <v>0</v>
      </c>
      <c r="J23" s="52">
        <v>0</v>
      </c>
      <c r="K23" s="206">
        <v>1400</v>
      </c>
      <c r="L23" s="206">
        <v>1400</v>
      </c>
      <c r="M23" s="206">
        <v>1400</v>
      </c>
      <c r="N23" s="52">
        <v>0</v>
      </c>
      <c r="O23" s="52">
        <v>0</v>
      </c>
      <c r="P23" s="52">
        <v>0</v>
      </c>
      <c r="Q23" s="192">
        <f t="shared" si="0"/>
        <v>4200</v>
      </c>
      <c r="R23" s="193"/>
      <c r="S23" s="256">
        <v>43255</v>
      </c>
      <c r="T23" s="256">
        <f t="shared" si="1"/>
        <v>43258</v>
      </c>
      <c r="U23" s="222" t="s">
        <v>24</v>
      </c>
      <c r="V23" s="256">
        <f t="shared" si="2"/>
        <v>43280</v>
      </c>
    </row>
    <row r="24" spans="1:22" ht="16.5" hidden="1" customHeight="1">
      <c r="A24" s="175" t="s">
        <v>29</v>
      </c>
      <c r="B24" s="175" t="s">
        <v>13</v>
      </c>
      <c r="C24" s="175" t="s">
        <v>46</v>
      </c>
      <c r="D24" s="26" t="s">
        <v>48</v>
      </c>
      <c r="E24" s="264" t="s">
        <v>67</v>
      </c>
      <c r="F24" s="264">
        <v>3000</v>
      </c>
      <c r="G24" s="235" t="s">
        <v>233</v>
      </c>
      <c r="H24" s="205" t="s">
        <v>17</v>
      </c>
      <c r="I24" s="52">
        <v>0</v>
      </c>
      <c r="J24" s="52">
        <v>0</v>
      </c>
      <c r="K24" s="206">
        <v>7331</v>
      </c>
      <c r="L24" s="206">
        <v>14590</v>
      </c>
      <c r="M24" s="206">
        <v>14590</v>
      </c>
      <c r="N24" s="206">
        <v>7331</v>
      </c>
      <c r="O24" s="52">
        <v>0</v>
      </c>
      <c r="P24" s="52">
        <v>0</v>
      </c>
      <c r="Q24" s="192">
        <f>SUM(I24:P24)</f>
        <v>43842</v>
      </c>
      <c r="R24" s="193"/>
      <c r="S24" s="256">
        <v>43283</v>
      </c>
      <c r="T24" s="256">
        <f t="shared" si="1"/>
        <v>43286</v>
      </c>
      <c r="U24" s="222" t="s">
        <v>24</v>
      </c>
      <c r="V24" s="256">
        <f t="shared" si="2"/>
        <v>43308</v>
      </c>
    </row>
    <row r="25" spans="1:22" ht="16.5" hidden="1" customHeight="1">
      <c r="A25" s="175" t="s">
        <v>29</v>
      </c>
      <c r="B25" s="175" t="s">
        <v>13</v>
      </c>
      <c r="C25" s="175" t="s">
        <v>46</v>
      </c>
      <c r="D25" s="26" t="s">
        <v>48</v>
      </c>
      <c r="E25" s="264" t="s">
        <v>67</v>
      </c>
      <c r="F25" s="264">
        <v>3000</v>
      </c>
      <c r="G25" s="235" t="s">
        <v>233</v>
      </c>
      <c r="H25" s="205" t="s">
        <v>38</v>
      </c>
      <c r="I25" s="52">
        <v>0</v>
      </c>
      <c r="J25" s="52">
        <v>0</v>
      </c>
      <c r="K25" s="206">
        <v>6312</v>
      </c>
      <c r="L25" s="206">
        <v>12424</v>
      </c>
      <c r="M25" s="206">
        <v>12424</v>
      </c>
      <c r="N25" s="206">
        <v>6312</v>
      </c>
      <c r="O25" s="52">
        <v>0</v>
      </c>
      <c r="P25" s="52">
        <v>0</v>
      </c>
      <c r="Q25" s="192">
        <f t="shared" ref="Q25:Q37" si="3">SUM(I25:P25)</f>
        <v>37472</v>
      </c>
      <c r="R25" s="193"/>
      <c r="S25" s="256">
        <v>43283</v>
      </c>
      <c r="T25" s="256">
        <f t="shared" si="1"/>
        <v>43286</v>
      </c>
      <c r="U25" s="222" t="s">
        <v>24</v>
      </c>
      <c r="V25" s="256">
        <f t="shared" si="2"/>
        <v>43308</v>
      </c>
    </row>
    <row r="26" spans="1:22" ht="16.5" hidden="1" customHeight="1">
      <c r="A26" s="175" t="s">
        <v>29</v>
      </c>
      <c r="B26" s="175" t="s">
        <v>13</v>
      </c>
      <c r="C26" s="175" t="s">
        <v>46</v>
      </c>
      <c r="D26" s="26" t="s">
        <v>48</v>
      </c>
      <c r="E26" s="264" t="s">
        <v>67</v>
      </c>
      <c r="F26" s="264">
        <v>3000</v>
      </c>
      <c r="G26" s="235" t="s">
        <v>233</v>
      </c>
      <c r="H26" s="205" t="s">
        <v>16</v>
      </c>
      <c r="I26" s="52">
        <v>0</v>
      </c>
      <c r="J26" s="52">
        <v>0</v>
      </c>
      <c r="K26" s="206">
        <v>5478</v>
      </c>
      <c r="L26" s="206">
        <v>10956</v>
      </c>
      <c r="M26" s="206">
        <v>10956</v>
      </c>
      <c r="N26" s="206">
        <v>5478</v>
      </c>
      <c r="O26" s="52">
        <v>0</v>
      </c>
      <c r="P26" s="52">
        <v>0</v>
      </c>
      <c r="Q26" s="192">
        <f t="shared" si="3"/>
        <v>32868</v>
      </c>
      <c r="R26" s="193"/>
      <c r="S26" s="256">
        <v>43283</v>
      </c>
      <c r="T26" s="256">
        <f t="shared" si="1"/>
        <v>43286</v>
      </c>
      <c r="U26" s="222" t="s">
        <v>24</v>
      </c>
      <c r="V26" s="256">
        <f t="shared" si="2"/>
        <v>43308</v>
      </c>
    </row>
    <row r="27" spans="1:22" ht="16.5" hidden="1" customHeight="1">
      <c r="A27" s="175" t="s">
        <v>29</v>
      </c>
      <c r="B27" s="175" t="s">
        <v>13</v>
      </c>
      <c r="C27" s="175" t="s">
        <v>46</v>
      </c>
      <c r="D27" s="26" t="s">
        <v>48</v>
      </c>
      <c r="E27" s="264" t="s">
        <v>67</v>
      </c>
      <c r="F27" s="264">
        <v>3000</v>
      </c>
      <c r="G27" s="235" t="s">
        <v>233</v>
      </c>
      <c r="H27" s="205" t="s">
        <v>40</v>
      </c>
      <c r="I27" s="52">
        <v>0</v>
      </c>
      <c r="J27" s="52">
        <v>0</v>
      </c>
      <c r="K27" s="206">
        <v>6944</v>
      </c>
      <c r="L27" s="206">
        <v>13816</v>
      </c>
      <c r="M27" s="206">
        <v>13816</v>
      </c>
      <c r="N27" s="206">
        <v>6944</v>
      </c>
      <c r="O27" s="52">
        <v>0</v>
      </c>
      <c r="P27" s="52">
        <v>0</v>
      </c>
      <c r="Q27" s="192">
        <f t="shared" si="3"/>
        <v>41520</v>
      </c>
      <c r="R27" s="193"/>
      <c r="S27" s="256">
        <v>43283</v>
      </c>
      <c r="T27" s="256">
        <f t="shared" si="1"/>
        <v>43286</v>
      </c>
      <c r="U27" s="222" t="s">
        <v>24</v>
      </c>
      <c r="V27" s="256">
        <f t="shared" si="2"/>
        <v>43308</v>
      </c>
    </row>
    <row r="28" spans="1:22" ht="16.5" hidden="1" customHeight="1">
      <c r="A28" s="175" t="s">
        <v>29</v>
      </c>
      <c r="B28" s="175" t="s">
        <v>13</v>
      </c>
      <c r="C28" s="175" t="s">
        <v>46</v>
      </c>
      <c r="D28" s="26" t="s">
        <v>48</v>
      </c>
      <c r="E28" s="264" t="s">
        <v>67</v>
      </c>
      <c r="F28" s="264">
        <v>3000</v>
      </c>
      <c r="G28" s="235" t="s">
        <v>233</v>
      </c>
      <c r="H28" s="205" t="s">
        <v>41</v>
      </c>
      <c r="I28" s="52">
        <v>0</v>
      </c>
      <c r="J28" s="52">
        <v>0</v>
      </c>
      <c r="K28" s="206">
        <v>8628</v>
      </c>
      <c r="L28" s="206">
        <v>16984</v>
      </c>
      <c r="M28" s="206">
        <v>16984</v>
      </c>
      <c r="N28" s="206">
        <v>8628</v>
      </c>
      <c r="O28" s="52">
        <v>0</v>
      </c>
      <c r="P28" s="52">
        <v>0</v>
      </c>
      <c r="Q28" s="192">
        <f t="shared" si="3"/>
        <v>51224</v>
      </c>
      <c r="R28" s="193"/>
      <c r="S28" s="256">
        <v>43283</v>
      </c>
      <c r="T28" s="256">
        <f t="shared" si="1"/>
        <v>43286</v>
      </c>
      <c r="U28" s="222" t="s">
        <v>24</v>
      </c>
      <c r="V28" s="256">
        <f t="shared" si="2"/>
        <v>43308</v>
      </c>
    </row>
    <row r="29" spans="1:22" ht="16.5" hidden="1" customHeight="1">
      <c r="A29" s="175" t="s">
        <v>29</v>
      </c>
      <c r="B29" s="175" t="s">
        <v>13</v>
      </c>
      <c r="C29" s="175" t="s">
        <v>46</v>
      </c>
      <c r="D29" s="26" t="s">
        <v>48</v>
      </c>
      <c r="E29" s="264" t="s">
        <v>67</v>
      </c>
      <c r="F29" s="264">
        <v>3000</v>
      </c>
      <c r="G29" s="235" t="s">
        <v>233</v>
      </c>
      <c r="H29" s="205" t="s">
        <v>15</v>
      </c>
      <c r="I29" s="52">
        <v>0</v>
      </c>
      <c r="J29" s="52">
        <v>0</v>
      </c>
      <c r="K29" s="206">
        <v>5560</v>
      </c>
      <c r="L29" s="206">
        <v>11120</v>
      </c>
      <c r="M29" s="206">
        <v>11120</v>
      </c>
      <c r="N29" s="206">
        <v>5560</v>
      </c>
      <c r="O29" s="52">
        <v>0</v>
      </c>
      <c r="P29" s="52">
        <v>0</v>
      </c>
      <c r="Q29" s="192">
        <f t="shared" si="3"/>
        <v>33360</v>
      </c>
      <c r="R29" s="193"/>
      <c r="S29" s="256">
        <v>43283</v>
      </c>
      <c r="T29" s="256">
        <f t="shared" si="1"/>
        <v>43286</v>
      </c>
      <c r="U29" s="222" t="s">
        <v>24</v>
      </c>
      <c r="V29" s="256">
        <f t="shared" si="2"/>
        <v>43308</v>
      </c>
    </row>
    <row r="30" spans="1:22" ht="16.5" hidden="1" customHeight="1">
      <c r="A30" s="175" t="s">
        <v>29</v>
      </c>
      <c r="B30" s="175" t="s">
        <v>13</v>
      </c>
      <c r="C30" s="175" t="s">
        <v>46</v>
      </c>
      <c r="D30" s="26" t="s">
        <v>48</v>
      </c>
      <c r="E30" s="264" t="s">
        <v>67</v>
      </c>
      <c r="F30" s="264">
        <v>3000</v>
      </c>
      <c r="G30" s="235" t="s">
        <v>233</v>
      </c>
      <c r="H30" s="205" t="s">
        <v>216</v>
      </c>
      <c r="I30" s="52">
        <v>0</v>
      </c>
      <c r="J30" s="52">
        <v>0</v>
      </c>
      <c r="K30" s="206">
        <v>2640</v>
      </c>
      <c r="L30" s="206">
        <v>5280</v>
      </c>
      <c r="M30" s="206">
        <v>5280</v>
      </c>
      <c r="N30" s="206">
        <v>2640</v>
      </c>
      <c r="O30" s="52">
        <v>0</v>
      </c>
      <c r="P30" s="52">
        <v>0</v>
      </c>
      <c r="Q30" s="192">
        <f t="shared" si="3"/>
        <v>15840</v>
      </c>
      <c r="R30" s="193"/>
      <c r="S30" s="256">
        <v>43283</v>
      </c>
      <c r="T30" s="256">
        <f t="shared" si="1"/>
        <v>43286</v>
      </c>
      <c r="U30" s="222" t="s">
        <v>24</v>
      </c>
      <c r="V30" s="256">
        <f t="shared" si="2"/>
        <v>43308</v>
      </c>
    </row>
    <row r="31" spans="1:22" ht="16.5" hidden="1" customHeight="1">
      <c r="A31" s="175" t="s">
        <v>29</v>
      </c>
      <c r="B31" s="175" t="s">
        <v>13</v>
      </c>
      <c r="C31" s="175" t="s">
        <v>46</v>
      </c>
      <c r="D31" s="176" t="s">
        <v>49</v>
      </c>
      <c r="E31" s="218" t="s">
        <v>68</v>
      </c>
      <c r="F31" s="218">
        <v>4000</v>
      </c>
      <c r="G31" s="235" t="s">
        <v>233</v>
      </c>
      <c r="H31" s="205" t="s">
        <v>17</v>
      </c>
      <c r="I31" s="52">
        <v>0</v>
      </c>
      <c r="J31" s="52">
        <v>0</v>
      </c>
      <c r="K31" s="206">
        <v>4044</v>
      </c>
      <c r="L31" s="206">
        <v>4044</v>
      </c>
      <c r="M31" s="206">
        <v>4044</v>
      </c>
      <c r="N31" s="52">
        <v>0</v>
      </c>
      <c r="O31" s="52">
        <v>0</v>
      </c>
      <c r="P31" s="52">
        <v>0</v>
      </c>
      <c r="Q31" s="192">
        <f t="shared" si="3"/>
        <v>12132</v>
      </c>
      <c r="R31" s="193"/>
      <c r="S31" s="256">
        <v>43283</v>
      </c>
      <c r="T31" s="256">
        <f t="shared" si="1"/>
        <v>43286</v>
      </c>
      <c r="U31" s="222" t="s">
        <v>24</v>
      </c>
      <c r="V31" s="256">
        <f t="shared" si="2"/>
        <v>43308</v>
      </c>
    </row>
    <row r="32" spans="1:22" ht="16.5" hidden="1" customHeight="1">
      <c r="A32" s="175" t="s">
        <v>29</v>
      </c>
      <c r="B32" s="175" t="s">
        <v>13</v>
      </c>
      <c r="C32" s="175" t="s">
        <v>46</v>
      </c>
      <c r="D32" s="176" t="s">
        <v>49</v>
      </c>
      <c r="E32" s="218" t="s">
        <v>68</v>
      </c>
      <c r="F32" s="218">
        <v>4000</v>
      </c>
      <c r="G32" s="235" t="s">
        <v>233</v>
      </c>
      <c r="H32" s="205" t="s">
        <v>38</v>
      </c>
      <c r="I32" s="52">
        <v>0</v>
      </c>
      <c r="J32" s="52">
        <v>0</v>
      </c>
      <c r="K32" s="206">
        <v>3504</v>
      </c>
      <c r="L32" s="206">
        <v>3504</v>
      </c>
      <c r="M32" s="206">
        <v>3504</v>
      </c>
      <c r="N32" s="52">
        <v>0</v>
      </c>
      <c r="O32" s="52">
        <v>0</v>
      </c>
      <c r="P32" s="52">
        <v>0</v>
      </c>
      <c r="Q32" s="192">
        <f t="shared" si="3"/>
        <v>10512</v>
      </c>
      <c r="R32" s="193"/>
      <c r="S32" s="256">
        <v>43283</v>
      </c>
      <c r="T32" s="256">
        <f t="shared" si="1"/>
        <v>43286</v>
      </c>
      <c r="U32" s="222" t="s">
        <v>24</v>
      </c>
      <c r="V32" s="256">
        <f t="shared" si="2"/>
        <v>43308</v>
      </c>
    </row>
    <row r="33" spans="1:22" ht="16.5" hidden="1" customHeight="1">
      <c r="A33" s="175" t="s">
        <v>29</v>
      </c>
      <c r="B33" s="175" t="s">
        <v>13</v>
      </c>
      <c r="C33" s="175" t="s">
        <v>46</v>
      </c>
      <c r="D33" s="176" t="s">
        <v>49</v>
      </c>
      <c r="E33" s="218" t="s">
        <v>68</v>
      </c>
      <c r="F33" s="218">
        <v>4000</v>
      </c>
      <c r="G33" s="235" t="s">
        <v>233</v>
      </c>
      <c r="H33" s="205" t="s">
        <v>16</v>
      </c>
      <c r="I33" s="52">
        <v>0</v>
      </c>
      <c r="J33" s="52">
        <v>0</v>
      </c>
      <c r="K33" s="206">
        <v>2136</v>
      </c>
      <c r="L33" s="206">
        <v>2136</v>
      </c>
      <c r="M33" s="206">
        <v>2136</v>
      </c>
      <c r="N33" s="52">
        <v>0</v>
      </c>
      <c r="O33" s="52">
        <v>0</v>
      </c>
      <c r="P33" s="52">
        <v>0</v>
      </c>
      <c r="Q33" s="192">
        <f t="shared" si="3"/>
        <v>6408</v>
      </c>
      <c r="R33" s="193"/>
      <c r="S33" s="256">
        <v>43283</v>
      </c>
      <c r="T33" s="256">
        <f t="shared" si="1"/>
        <v>43286</v>
      </c>
      <c r="U33" s="222" t="s">
        <v>24</v>
      </c>
      <c r="V33" s="256">
        <f t="shared" si="2"/>
        <v>43308</v>
      </c>
    </row>
    <row r="34" spans="1:22" ht="16.5" hidden="1" customHeight="1">
      <c r="A34" s="175" t="s">
        <v>29</v>
      </c>
      <c r="B34" s="175" t="s">
        <v>13</v>
      </c>
      <c r="C34" s="175" t="s">
        <v>46</v>
      </c>
      <c r="D34" s="176" t="s">
        <v>49</v>
      </c>
      <c r="E34" s="218" t="s">
        <v>68</v>
      </c>
      <c r="F34" s="218">
        <v>4000</v>
      </c>
      <c r="G34" s="235" t="s">
        <v>233</v>
      </c>
      <c r="H34" s="205" t="s">
        <v>40</v>
      </c>
      <c r="I34" s="52">
        <v>0</v>
      </c>
      <c r="J34" s="52">
        <v>0</v>
      </c>
      <c r="K34" s="206">
        <v>5256</v>
      </c>
      <c r="L34" s="206">
        <v>5256</v>
      </c>
      <c r="M34" s="206">
        <v>5256</v>
      </c>
      <c r="N34" s="52">
        <v>0</v>
      </c>
      <c r="O34" s="52">
        <v>0</v>
      </c>
      <c r="P34" s="52">
        <v>0</v>
      </c>
      <c r="Q34" s="192">
        <f t="shared" si="3"/>
        <v>15768</v>
      </c>
      <c r="R34" s="193"/>
      <c r="S34" s="256">
        <v>43283</v>
      </c>
      <c r="T34" s="256">
        <f t="shared" si="1"/>
        <v>43286</v>
      </c>
      <c r="U34" s="222" t="s">
        <v>24</v>
      </c>
      <c r="V34" s="256">
        <f t="shared" si="2"/>
        <v>43308</v>
      </c>
    </row>
    <row r="35" spans="1:22" ht="16.5" hidden="1" customHeight="1">
      <c r="A35" s="175" t="s">
        <v>29</v>
      </c>
      <c r="B35" s="175" t="s">
        <v>13</v>
      </c>
      <c r="C35" s="175" t="s">
        <v>46</v>
      </c>
      <c r="D35" s="176" t="s">
        <v>49</v>
      </c>
      <c r="E35" s="218" t="s">
        <v>68</v>
      </c>
      <c r="F35" s="218">
        <v>4000</v>
      </c>
      <c r="G35" s="235" t="s">
        <v>233</v>
      </c>
      <c r="H35" s="205" t="s">
        <v>41</v>
      </c>
      <c r="I35" s="52">
        <v>0</v>
      </c>
      <c r="J35" s="52">
        <v>0</v>
      </c>
      <c r="K35" s="206">
        <v>9942</v>
      </c>
      <c r="L35" s="206">
        <v>9942</v>
      </c>
      <c r="M35" s="206">
        <v>9942</v>
      </c>
      <c r="N35" s="52">
        <v>0</v>
      </c>
      <c r="O35" s="52">
        <v>0</v>
      </c>
      <c r="P35" s="52">
        <v>0</v>
      </c>
      <c r="Q35" s="192">
        <f t="shared" si="3"/>
        <v>29826</v>
      </c>
      <c r="R35" s="193"/>
      <c r="S35" s="256">
        <v>43283</v>
      </c>
      <c r="T35" s="256">
        <f t="shared" si="1"/>
        <v>43286</v>
      </c>
      <c r="U35" s="222" t="s">
        <v>24</v>
      </c>
      <c r="V35" s="256">
        <f t="shared" si="2"/>
        <v>43308</v>
      </c>
    </row>
    <row r="36" spans="1:22" ht="16.5" hidden="1" customHeight="1">
      <c r="A36" s="175" t="s">
        <v>29</v>
      </c>
      <c r="B36" s="175" t="s">
        <v>13</v>
      </c>
      <c r="C36" s="175" t="s">
        <v>46</v>
      </c>
      <c r="D36" s="176" t="s">
        <v>49</v>
      </c>
      <c r="E36" s="218" t="s">
        <v>68</v>
      </c>
      <c r="F36" s="218">
        <v>4000</v>
      </c>
      <c r="G36" s="235" t="s">
        <v>233</v>
      </c>
      <c r="H36" s="205" t="s">
        <v>15</v>
      </c>
      <c r="I36" s="52">
        <v>0</v>
      </c>
      <c r="J36" s="52">
        <v>0</v>
      </c>
      <c r="K36" s="206">
        <v>3250</v>
      </c>
      <c r="L36" s="206">
        <v>3250</v>
      </c>
      <c r="M36" s="206">
        <v>3250</v>
      </c>
      <c r="N36" s="52">
        <v>0</v>
      </c>
      <c r="O36" s="52">
        <v>0</v>
      </c>
      <c r="P36" s="52">
        <v>0</v>
      </c>
      <c r="Q36" s="192">
        <f t="shared" si="3"/>
        <v>9750</v>
      </c>
      <c r="R36" s="193"/>
      <c r="S36" s="256">
        <v>43283</v>
      </c>
      <c r="T36" s="256">
        <f t="shared" si="1"/>
        <v>43286</v>
      </c>
      <c r="U36" s="222" t="s">
        <v>24</v>
      </c>
      <c r="V36" s="256">
        <f t="shared" si="2"/>
        <v>43308</v>
      </c>
    </row>
    <row r="37" spans="1:22" ht="16.5" hidden="1" customHeight="1" thickBot="1">
      <c r="A37" s="175" t="s">
        <v>29</v>
      </c>
      <c r="B37" s="175" t="s">
        <v>13</v>
      </c>
      <c r="C37" s="175" t="s">
        <v>46</v>
      </c>
      <c r="D37" s="176" t="s">
        <v>49</v>
      </c>
      <c r="E37" s="218" t="s">
        <v>68</v>
      </c>
      <c r="F37" s="218">
        <v>4000</v>
      </c>
      <c r="G37" s="235" t="s">
        <v>233</v>
      </c>
      <c r="H37" s="205" t="s">
        <v>216</v>
      </c>
      <c r="I37" s="52">
        <v>0</v>
      </c>
      <c r="J37" s="52">
        <v>0</v>
      </c>
      <c r="K37" s="206">
        <v>1400</v>
      </c>
      <c r="L37" s="206">
        <v>1400</v>
      </c>
      <c r="M37" s="206">
        <v>1400</v>
      </c>
      <c r="N37" s="52">
        <v>0</v>
      </c>
      <c r="O37" s="52">
        <v>0</v>
      </c>
      <c r="P37" s="52">
        <v>0</v>
      </c>
      <c r="Q37" s="192">
        <f t="shared" si="3"/>
        <v>4200</v>
      </c>
      <c r="R37" s="193"/>
      <c r="S37" s="256">
        <v>43283</v>
      </c>
      <c r="T37" s="256">
        <f t="shared" si="1"/>
        <v>43286</v>
      </c>
      <c r="U37" s="222" t="s">
        <v>24</v>
      </c>
      <c r="V37" s="256">
        <f t="shared" si="2"/>
        <v>43308</v>
      </c>
    </row>
    <row r="38" spans="1:22" ht="17.25" hidden="1" customHeight="1" thickTop="1">
      <c r="A38" s="178"/>
      <c r="B38" s="178"/>
      <c r="C38" s="178"/>
      <c r="D38" s="179"/>
      <c r="E38" s="178"/>
      <c r="F38" s="178"/>
      <c r="G38" s="180"/>
      <c r="H38" s="181"/>
      <c r="I38" s="182"/>
      <c r="J38" s="183"/>
      <c r="K38" s="220"/>
      <c r="L38" s="220"/>
      <c r="M38" s="220"/>
      <c r="N38" s="220"/>
      <c r="O38" s="182"/>
      <c r="P38" s="182"/>
      <c r="Q38" s="184">
        <f>SUM(Q2:Q37)</f>
        <v>815782</v>
      </c>
      <c r="R38" s="185"/>
      <c r="S38" s="199"/>
      <c r="T38" s="199"/>
      <c r="U38" s="199"/>
      <c r="V38" s="199"/>
    </row>
    <row r="39" spans="1:22" ht="17.25" customHeight="1">
      <c r="A39" s="2"/>
      <c r="B39" s="2"/>
      <c r="C39" s="2"/>
      <c r="D39" s="27"/>
      <c r="E39" s="2"/>
      <c r="F39" s="2"/>
      <c r="G39" s="3"/>
      <c r="H39" s="29"/>
      <c r="I39" s="53"/>
      <c r="J39" s="54"/>
      <c r="K39" s="53"/>
      <c r="L39" s="53"/>
      <c r="M39" s="53"/>
      <c r="N39" s="53"/>
      <c r="O39" s="53"/>
      <c r="P39" s="53"/>
      <c r="Q39" s="18"/>
      <c r="R39" s="5"/>
      <c r="S39" s="5"/>
      <c r="T39" s="5"/>
      <c r="U39" s="5"/>
      <c r="V39" s="5"/>
    </row>
    <row r="40" spans="1:22" ht="17.25" customHeight="1">
      <c r="G40" s="14"/>
      <c r="Q40" s="8"/>
    </row>
    <row r="41" spans="1:22" ht="17.25" customHeight="1">
      <c r="G41" s="14"/>
      <c r="M41" s="221"/>
    </row>
    <row r="42" spans="1:22" s="28" customFormat="1" ht="17.25" customHeight="1">
      <c r="A42" s="1"/>
      <c r="B42" s="1"/>
      <c r="C42" s="1"/>
      <c r="E42" s="1"/>
      <c r="F42" s="1"/>
      <c r="G42" s="14"/>
      <c r="H42" s="219"/>
      <c r="I42" s="55"/>
      <c r="J42" s="55"/>
      <c r="K42" s="55"/>
      <c r="L42" s="55"/>
      <c r="M42" s="55"/>
      <c r="N42" s="55"/>
      <c r="O42" s="55"/>
      <c r="P42" s="55"/>
      <c r="Q42" s="1"/>
      <c r="R42" s="1"/>
      <c r="S42" s="1"/>
      <c r="T42" s="1"/>
      <c r="U42" s="1"/>
      <c r="V42" s="1"/>
    </row>
    <row r="43" spans="1:22" s="28" customFormat="1" ht="17.25" customHeight="1">
      <c r="A43" s="1"/>
      <c r="B43" s="1"/>
      <c r="C43" s="1"/>
      <c r="E43" s="1"/>
      <c r="F43" s="1"/>
      <c r="G43" s="14"/>
      <c r="H43" s="219"/>
      <c r="I43" s="55"/>
      <c r="J43" s="55"/>
      <c r="K43" s="55"/>
      <c r="L43" s="55"/>
      <c r="M43" s="55"/>
      <c r="N43" s="55"/>
      <c r="O43" s="55"/>
      <c r="P43" s="55"/>
      <c r="Q43" s="1"/>
      <c r="R43" s="1"/>
      <c r="S43" s="1"/>
      <c r="T43" s="1"/>
      <c r="U43" s="1"/>
      <c r="V43" s="1"/>
    </row>
    <row r="44" spans="1:22" s="28" customFormat="1" ht="17.25" customHeight="1">
      <c r="A44" s="1"/>
      <c r="B44" s="1"/>
      <c r="C44" s="1"/>
      <c r="E44" s="1"/>
      <c r="F44" s="1"/>
      <c r="G44" s="14"/>
      <c r="H44" s="219"/>
      <c r="I44" s="55"/>
      <c r="J44" s="55"/>
      <c r="K44" s="55"/>
      <c r="L44" s="55"/>
      <c r="M44" s="55"/>
      <c r="N44" s="55"/>
      <c r="O44" s="55"/>
      <c r="P44" s="55"/>
      <c r="Q44" s="1"/>
      <c r="R44" s="1"/>
      <c r="S44" s="1"/>
      <c r="T44" s="1"/>
      <c r="U44" s="1"/>
      <c r="V44" s="1"/>
    </row>
    <row r="45" spans="1:22" s="28" customFormat="1" ht="17.25" customHeight="1">
      <c r="A45" s="1"/>
      <c r="B45" s="1"/>
      <c r="C45" s="1"/>
      <c r="E45" s="1"/>
      <c r="F45" s="1"/>
      <c r="G45" s="14"/>
      <c r="H45" s="219"/>
      <c r="I45" s="55"/>
      <c r="J45" s="55"/>
      <c r="K45" s="55"/>
      <c r="L45" s="55"/>
      <c r="M45" s="55"/>
      <c r="N45" s="55"/>
      <c r="O45" s="55"/>
      <c r="P45" s="55"/>
      <c r="Q45" s="1"/>
      <c r="R45" s="1"/>
      <c r="S45" s="1"/>
      <c r="T45" s="1"/>
      <c r="U45" s="1"/>
      <c r="V45" s="1"/>
    </row>
    <row r="46" spans="1:22" s="28" customFormat="1" ht="17.25" customHeight="1">
      <c r="A46" s="1"/>
      <c r="B46" s="1"/>
      <c r="C46" s="1"/>
      <c r="E46" s="1"/>
      <c r="F46" s="1"/>
      <c r="G46" s="14"/>
      <c r="H46" s="219"/>
      <c r="I46" s="55"/>
      <c r="J46" s="55"/>
      <c r="K46" s="55"/>
      <c r="L46" s="55"/>
      <c r="M46" s="55"/>
      <c r="N46" s="55"/>
      <c r="O46" s="55"/>
      <c r="P46" s="55"/>
      <c r="Q46" s="1"/>
      <c r="R46" s="1"/>
      <c r="S46" s="1"/>
      <c r="T46" s="1"/>
      <c r="U46" s="1"/>
      <c r="V46" s="1"/>
    </row>
    <row r="47" spans="1:22" s="28" customFormat="1" ht="17.25" customHeight="1">
      <c r="A47" s="1"/>
      <c r="B47" s="1"/>
      <c r="C47" s="1"/>
      <c r="E47" s="1"/>
      <c r="F47" s="1"/>
      <c r="G47" s="14"/>
      <c r="H47" s="219"/>
      <c r="I47" s="55"/>
      <c r="J47" s="55"/>
      <c r="K47" s="55"/>
      <c r="L47" s="55"/>
      <c r="M47" s="55"/>
      <c r="N47" s="55"/>
      <c r="O47" s="55"/>
      <c r="P47" s="55"/>
      <c r="Q47" s="1"/>
      <c r="R47" s="1"/>
      <c r="S47" s="1"/>
      <c r="T47" s="1"/>
      <c r="U47" s="1"/>
      <c r="V47" s="1"/>
    </row>
    <row r="48" spans="1:22" s="28" customFormat="1" ht="17.25" customHeight="1">
      <c r="A48" s="1"/>
      <c r="B48" s="1"/>
      <c r="C48" s="1"/>
      <c r="E48" s="1"/>
      <c r="F48" s="1"/>
      <c r="G48" s="14"/>
      <c r="H48" s="219"/>
      <c r="I48" s="55"/>
      <c r="J48" s="55"/>
      <c r="K48" s="55"/>
      <c r="L48" s="55"/>
      <c r="M48" s="55"/>
      <c r="N48" s="55"/>
      <c r="O48" s="55"/>
      <c r="P48" s="55"/>
      <c r="Q48" s="1"/>
      <c r="R48" s="1"/>
      <c r="S48" s="1"/>
      <c r="T48" s="1"/>
      <c r="U48" s="1"/>
      <c r="V48" s="1"/>
    </row>
    <row r="49" spans="1:22" s="28" customFormat="1" ht="17.25" customHeight="1">
      <c r="A49" s="1"/>
      <c r="B49" s="1"/>
      <c r="C49" s="1"/>
      <c r="E49" s="1"/>
      <c r="F49" s="1"/>
      <c r="G49" s="14"/>
      <c r="H49" s="219"/>
      <c r="I49" s="55"/>
      <c r="J49" s="55"/>
      <c r="K49" s="55"/>
      <c r="L49" s="55"/>
      <c r="M49" s="55"/>
      <c r="N49" s="55"/>
      <c r="O49" s="55"/>
      <c r="P49" s="55"/>
      <c r="Q49" s="1"/>
      <c r="R49" s="1"/>
      <c r="S49" s="1"/>
      <c r="T49" s="1"/>
      <c r="U49" s="1"/>
      <c r="V49" s="1"/>
    </row>
    <row r="50" spans="1:22" s="28" customFormat="1" ht="17.25" customHeight="1">
      <c r="A50" s="1"/>
      <c r="B50" s="1"/>
      <c r="C50" s="1"/>
      <c r="E50" s="1"/>
      <c r="F50" s="1"/>
      <c r="G50" s="14"/>
      <c r="H50" s="219"/>
      <c r="I50" s="55"/>
      <c r="J50" s="55"/>
      <c r="K50" s="55"/>
      <c r="L50" s="55"/>
      <c r="M50" s="55"/>
      <c r="N50" s="55"/>
      <c r="O50" s="55"/>
      <c r="P50" s="55"/>
      <c r="Q50" s="1"/>
      <c r="R50" s="1"/>
      <c r="S50" s="1"/>
      <c r="T50" s="1"/>
      <c r="U50" s="1"/>
      <c r="V50" s="1"/>
    </row>
    <row r="51" spans="1:22" s="28" customFormat="1" ht="17.25" customHeight="1">
      <c r="A51" s="1"/>
      <c r="B51" s="1"/>
      <c r="C51" s="1"/>
      <c r="E51" s="1"/>
      <c r="F51" s="1"/>
      <c r="G51" s="14"/>
      <c r="I51" s="55"/>
      <c r="J51" s="55"/>
      <c r="K51" s="55"/>
      <c r="L51" s="55"/>
      <c r="M51" s="55"/>
      <c r="N51" s="55"/>
      <c r="O51" s="55"/>
      <c r="P51" s="55"/>
      <c r="Q51" s="1"/>
      <c r="R51" s="1"/>
      <c r="S51" s="1"/>
      <c r="T51" s="1"/>
      <c r="U51" s="1"/>
      <c r="V51" s="1"/>
    </row>
    <row r="52" spans="1:22" s="28" customFormat="1" ht="17.25" customHeight="1">
      <c r="A52" s="1"/>
      <c r="B52" s="1"/>
      <c r="C52" s="1"/>
      <c r="E52" s="1"/>
      <c r="F52" s="1"/>
      <c r="G52" s="14"/>
      <c r="I52" s="55"/>
      <c r="J52" s="55"/>
      <c r="K52" s="55"/>
      <c r="L52" s="55"/>
      <c r="M52" s="55"/>
      <c r="N52" s="55"/>
      <c r="O52" s="55"/>
      <c r="P52" s="55"/>
      <c r="Q52" s="1"/>
      <c r="R52" s="1"/>
      <c r="S52" s="1"/>
      <c r="T52" s="1"/>
      <c r="U52" s="1"/>
      <c r="V52" s="1"/>
    </row>
    <row r="53" spans="1:22" s="28" customFormat="1" ht="17.25" customHeight="1">
      <c r="A53" s="1"/>
      <c r="B53" s="1"/>
      <c r="C53" s="1"/>
      <c r="E53" s="1"/>
      <c r="F53" s="1"/>
      <c r="G53" s="14"/>
      <c r="I53" s="55"/>
      <c r="J53" s="55"/>
      <c r="K53" s="55"/>
      <c r="L53" s="55"/>
      <c r="M53" s="55"/>
      <c r="N53" s="55"/>
      <c r="O53" s="55"/>
      <c r="P53" s="55"/>
      <c r="Q53" s="1"/>
      <c r="R53" s="1"/>
      <c r="S53" s="1"/>
      <c r="T53" s="1"/>
      <c r="U53" s="1"/>
      <c r="V53" s="1"/>
    </row>
    <row r="54" spans="1:22" s="28" customFormat="1" ht="17.25" customHeight="1">
      <c r="A54" s="1"/>
      <c r="B54" s="1"/>
      <c r="C54" s="1"/>
      <c r="E54" s="1"/>
      <c r="F54" s="1"/>
      <c r="G54" s="14"/>
      <c r="I54" s="55"/>
      <c r="J54" s="55"/>
      <c r="K54" s="55"/>
      <c r="L54" s="55"/>
      <c r="M54" s="55"/>
      <c r="N54" s="55"/>
      <c r="O54" s="55"/>
      <c r="P54" s="55"/>
      <c r="Q54" s="1"/>
      <c r="R54" s="1"/>
      <c r="S54" s="1"/>
      <c r="T54" s="1"/>
      <c r="U54" s="1"/>
      <c r="V54" s="1"/>
    </row>
    <row r="55" spans="1:22" s="28" customFormat="1" ht="17.25" customHeight="1">
      <c r="A55" s="1"/>
      <c r="B55" s="1"/>
      <c r="C55" s="1"/>
      <c r="E55" s="1"/>
      <c r="F55" s="1"/>
      <c r="G55" s="14"/>
      <c r="I55" s="55"/>
      <c r="J55" s="55"/>
      <c r="K55" s="55"/>
      <c r="L55" s="55"/>
      <c r="M55" s="55"/>
      <c r="N55" s="55"/>
      <c r="O55" s="55"/>
      <c r="P55" s="55"/>
      <c r="Q55" s="1"/>
      <c r="R55" s="1"/>
      <c r="S55" s="1"/>
      <c r="T55" s="1"/>
      <c r="U55" s="1"/>
      <c r="V55" s="1"/>
    </row>
    <row r="56" spans="1:22" s="28" customFormat="1" ht="17.25" customHeight="1">
      <c r="A56" s="1"/>
      <c r="B56" s="1"/>
      <c r="C56" s="1"/>
      <c r="E56" s="1"/>
      <c r="F56" s="1"/>
      <c r="G56" s="14"/>
      <c r="I56" s="55"/>
      <c r="J56" s="55"/>
      <c r="K56" s="55"/>
      <c r="L56" s="55"/>
      <c r="M56" s="55"/>
      <c r="N56" s="55"/>
      <c r="O56" s="55"/>
      <c r="P56" s="55"/>
      <c r="Q56" s="1"/>
      <c r="R56" s="1"/>
      <c r="S56" s="1"/>
      <c r="T56" s="1"/>
      <c r="U56" s="1"/>
      <c r="V56" s="1"/>
    </row>
    <row r="57" spans="1:22" s="28" customFormat="1" ht="17.25" customHeight="1">
      <c r="A57" s="1"/>
      <c r="B57" s="1"/>
      <c r="C57" s="1"/>
      <c r="E57" s="1"/>
      <c r="F57" s="1"/>
      <c r="G57" s="14"/>
      <c r="I57" s="55"/>
      <c r="J57" s="55"/>
      <c r="K57" s="55"/>
      <c r="L57" s="55"/>
      <c r="M57" s="55"/>
      <c r="N57" s="55"/>
      <c r="O57" s="55"/>
      <c r="P57" s="55"/>
      <c r="Q57" s="1"/>
      <c r="R57" s="1"/>
      <c r="S57" s="1"/>
      <c r="T57" s="1"/>
      <c r="U57" s="1"/>
      <c r="V57" s="1"/>
    </row>
    <row r="58" spans="1:22" s="28" customFormat="1" ht="17.25" customHeight="1">
      <c r="A58" s="1"/>
      <c r="B58" s="1"/>
      <c r="C58" s="1"/>
      <c r="E58" s="1"/>
      <c r="F58" s="1"/>
      <c r="G58" s="14"/>
      <c r="I58" s="55"/>
      <c r="J58" s="55"/>
      <c r="K58" s="55"/>
      <c r="L58" s="55"/>
      <c r="M58" s="55"/>
      <c r="N58" s="55"/>
      <c r="O58" s="55"/>
      <c r="P58" s="55"/>
      <c r="Q58" s="1"/>
      <c r="R58" s="1"/>
      <c r="S58" s="1"/>
      <c r="T58" s="1"/>
      <c r="U58" s="1"/>
      <c r="V58" s="1"/>
    </row>
    <row r="59" spans="1:22" s="28" customFormat="1" ht="17.25" customHeight="1">
      <c r="A59" s="1"/>
      <c r="B59" s="1"/>
      <c r="C59" s="1"/>
      <c r="E59" s="1"/>
      <c r="F59" s="1"/>
      <c r="G59" s="14"/>
      <c r="I59" s="55"/>
      <c r="J59" s="55"/>
      <c r="K59" s="55"/>
      <c r="L59" s="55"/>
      <c r="M59" s="55"/>
      <c r="N59" s="55"/>
      <c r="O59" s="55"/>
      <c r="P59" s="55"/>
      <c r="Q59" s="1"/>
      <c r="R59" s="1"/>
      <c r="S59" s="1"/>
      <c r="T59" s="1"/>
      <c r="U59" s="1"/>
      <c r="V59" s="1"/>
    </row>
    <row r="60" spans="1:22" s="28" customFormat="1" ht="17.25" customHeight="1">
      <c r="A60" s="1"/>
      <c r="B60" s="1"/>
      <c r="C60" s="1"/>
      <c r="E60" s="1"/>
      <c r="F60" s="1"/>
      <c r="G60" s="14"/>
      <c r="I60" s="55"/>
      <c r="J60" s="55"/>
      <c r="K60" s="55"/>
      <c r="L60" s="55"/>
      <c r="M60" s="55"/>
      <c r="N60" s="55"/>
      <c r="O60" s="55"/>
      <c r="P60" s="55"/>
      <c r="Q60" s="1"/>
      <c r="R60" s="1"/>
      <c r="S60" s="1"/>
      <c r="T60" s="1"/>
      <c r="U60" s="1"/>
      <c r="V60" s="1"/>
    </row>
    <row r="61" spans="1:22" s="28" customFormat="1" ht="17.25" customHeight="1">
      <c r="A61" s="1"/>
      <c r="B61" s="1"/>
      <c r="C61" s="1"/>
      <c r="E61" s="1"/>
      <c r="F61" s="1"/>
      <c r="G61" s="14"/>
      <c r="I61" s="55"/>
      <c r="J61" s="55"/>
      <c r="K61" s="55"/>
      <c r="L61" s="55"/>
      <c r="M61" s="55"/>
      <c r="N61" s="55"/>
      <c r="O61" s="55"/>
      <c r="P61" s="55"/>
      <c r="Q61" s="1"/>
      <c r="R61" s="1"/>
      <c r="S61" s="1"/>
      <c r="T61" s="1"/>
      <c r="U61" s="1"/>
      <c r="V61" s="1"/>
    </row>
    <row r="62" spans="1:22" s="28" customFormat="1" ht="17.25" customHeight="1">
      <c r="A62" s="1"/>
      <c r="B62" s="1"/>
      <c r="C62" s="1"/>
      <c r="E62" s="1"/>
      <c r="F62" s="1"/>
      <c r="G62" s="14"/>
      <c r="I62" s="55"/>
      <c r="J62" s="55"/>
      <c r="K62" s="55"/>
      <c r="L62" s="55"/>
      <c r="M62" s="55"/>
      <c r="N62" s="55"/>
      <c r="O62" s="55"/>
      <c r="P62" s="55"/>
      <c r="Q62" s="1"/>
      <c r="R62" s="1"/>
      <c r="S62" s="1"/>
      <c r="T62" s="1"/>
      <c r="U62" s="1"/>
      <c r="V62" s="1"/>
    </row>
    <row r="63" spans="1:22" s="28" customFormat="1" ht="17.25" customHeight="1">
      <c r="A63" s="1"/>
      <c r="B63" s="1"/>
      <c r="C63" s="1"/>
      <c r="E63" s="1"/>
      <c r="F63" s="1"/>
      <c r="G63" s="14"/>
      <c r="I63" s="55"/>
      <c r="J63" s="55"/>
      <c r="K63" s="55"/>
      <c r="L63" s="55"/>
      <c r="M63" s="55"/>
      <c r="N63" s="55"/>
      <c r="O63" s="55"/>
      <c r="P63" s="55"/>
      <c r="Q63" s="1"/>
      <c r="R63" s="1"/>
      <c r="S63" s="1"/>
      <c r="T63" s="1"/>
      <c r="U63" s="1"/>
      <c r="V63" s="1"/>
    </row>
    <row r="64" spans="1:22" s="28" customFormat="1" ht="17.25" customHeight="1">
      <c r="A64" s="1"/>
      <c r="B64" s="1"/>
      <c r="C64" s="1"/>
      <c r="E64" s="1"/>
      <c r="F64" s="1"/>
      <c r="G64" s="14"/>
      <c r="I64" s="55"/>
      <c r="J64" s="55"/>
      <c r="K64" s="55"/>
      <c r="L64" s="55"/>
      <c r="M64" s="55"/>
      <c r="N64" s="55"/>
      <c r="O64" s="55"/>
      <c r="P64" s="55"/>
      <c r="Q64" s="1"/>
      <c r="R64" s="1"/>
      <c r="S64" s="1"/>
      <c r="T64" s="1"/>
      <c r="U64" s="1"/>
      <c r="V64" s="1"/>
    </row>
    <row r="65" spans="1:22" s="28" customFormat="1" ht="17.25" customHeight="1">
      <c r="A65" s="1"/>
      <c r="B65" s="1"/>
      <c r="C65" s="1"/>
      <c r="E65" s="1"/>
      <c r="F65" s="1"/>
      <c r="G65" s="14"/>
      <c r="I65" s="55"/>
      <c r="J65" s="55"/>
      <c r="K65" s="55"/>
      <c r="L65" s="55"/>
      <c r="M65" s="55"/>
      <c r="N65" s="55"/>
      <c r="O65" s="55"/>
      <c r="P65" s="55"/>
      <c r="Q65" s="1"/>
      <c r="R65" s="1"/>
      <c r="S65" s="1"/>
      <c r="T65" s="1"/>
      <c r="U65" s="1"/>
      <c r="V65" s="1"/>
    </row>
    <row r="66" spans="1:22" s="28" customFormat="1" ht="17.25" customHeight="1">
      <c r="A66" s="1"/>
      <c r="B66" s="1"/>
      <c r="C66" s="1"/>
      <c r="E66" s="1"/>
      <c r="F66" s="1"/>
      <c r="G66" s="14"/>
      <c r="I66" s="55"/>
      <c r="J66" s="55"/>
      <c r="K66" s="55"/>
      <c r="L66" s="55"/>
      <c r="M66" s="55"/>
      <c r="N66" s="55"/>
      <c r="O66" s="55"/>
      <c r="P66" s="55"/>
      <c r="Q66" s="1"/>
      <c r="R66" s="1"/>
      <c r="S66" s="1"/>
      <c r="T66" s="1"/>
      <c r="U66" s="1"/>
      <c r="V66" s="1"/>
    </row>
    <row r="67" spans="1:22" s="28" customFormat="1" ht="17.25" customHeight="1">
      <c r="A67" s="1"/>
      <c r="B67" s="1"/>
      <c r="C67" s="1"/>
      <c r="E67" s="1"/>
      <c r="F67" s="1"/>
      <c r="G67" s="14"/>
      <c r="I67" s="55"/>
      <c r="J67" s="55"/>
      <c r="K67" s="55"/>
      <c r="L67" s="55"/>
      <c r="M67" s="55"/>
      <c r="N67" s="55"/>
      <c r="O67" s="55"/>
      <c r="P67" s="55"/>
      <c r="Q67" s="1"/>
      <c r="R67" s="1"/>
      <c r="S67" s="1"/>
      <c r="T67" s="1"/>
      <c r="U67" s="1"/>
      <c r="V67" s="1"/>
    </row>
    <row r="68" spans="1:22" s="28" customFormat="1" ht="17.25" customHeight="1">
      <c r="A68" s="1"/>
      <c r="B68" s="1"/>
      <c r="C68" s="1"/>
      <c r="E68" s="1"/>
      <c r="F68" s="1"/>
      <c r="G68" s="14"/>
      <c r="I68" s="55"/>
      <c r="J68" s="55"/>
      <c r="K68" s="55"/>
      <c r="L68" s="55"/>
      <c r="M68" s="55"/>
      <c r="N68" s="55"/>
      <c r="O68" s="55"/>
      <c r="P68" s="55"/>
      <c r="Q68" s="1"/>
      <c r="R68" s="1"/>
      <c r="S68" s="1"/>
      <c r="T68" s="1"/>
      <c r="U68" s="1"/>
      <c r="V68" s="1"/>
    </row>
    <row r="69" spans="1:22" s="28" customFormat="1" ht="17.25" customHeight="1">
      <c r="A69" s="1"/>
      <c r="B69" s="1"/>
      <c r="C69" s="1"/>
      <c r="E69" s="1"/>
      <c r="F69" s="1"/>
      <c r="G69" s="14"/>
      <c r="I69" s="55"/>
      <c r="J69" s="55"/>
      <c r="K69" s="55"/>
      <c r="L69" s="55"/>
      <c r="M69" s="55"/>
      <c r="N69" s="55"/>
      <c r="O69" s="55"/>
      <c r="P69" s="55"/>
      <c r="Q69" s="1"/>
      <c r="R69" s="1"/>
      <c r="S69" s="1"/>
      <c r="T69" s="1"/>
      <c r="U69" s="1"/>
      <c r="V69" s="1"/>
    </row>
    <row r="70" spans="1:22" s="28" customFormat="1" ht="17.25" customHeight="1">
      <c r="A70" s="1"/>
      <c r="B70" s="1"/>
      <c r="C70" s="1"/>
      <c r="E70" s="1"/>
      <c r="F70" s="1"/>
      <c r="G70" s="14"/>
      <c r="I70" s="55"/>
      <c r="J70" s="55"/>
      <c r="K70" s="55"/>
      <c r="L70" s="55"/>
      <c r="M70" s="55"/>
      <c r="N70" s="55"/>
      <c r="O70" s="55"/>
      <c r="P70" s="55"/>
      <c r="Q70" s="1"/>
      <c r="R70" s="1"/>
      <c r="S70" s="1"/>
      <c r="T70" s="1"/>
      <c r="U70" s="1"/>
      <c r="V70" s="1"/>
    </row>
    <row r="71" spans="1:22" s="28" customFormat="1" ht="17.25" customHeight="1">
      <c r="A71" s="1"/>
      <c r="B71" s="1"/>
      <c r="C71" s="1"/>
      <c r="E71" s="1"/>
      <c r="F71" s="1"/>
      <c r="G71" s="14"/>
      <c r="I71" s="55"/>
      <c r="J71" s="55"/>
      <c r="K71" s="55"/>
      <c r="L71" s="55"/>
      <c r="M71" s="55"/>
      <c r="N71" s="55"/>
      <c r="O71" s="55"/>
      <c r="P71" s="55"/>
      <c r="Q71" s="1"/>
      <c r="R71" s="1"/>
      <c r="S71" s="1"/>
      <c r="T71" s="1"/>
      <c r="U71" s="1"/>
      <c r="V71" s="1"/>
    </row>
    <row r="72" spans="1:22" s="28" customFormat="1" ht="17.25" customHeight="1">
      <c r="A72" s="1"/>
      <c r="B72" s="1"/>
      <c r="C72" s="1"/>
      <c r="E72" s="1"/>
      <c r="F72" s="1"/>
      <c r="G72" s="14"/>
      <c r="I72" s="55"/>
      <c r="J72" s="55"/>
      <c r="K72" s="55"/>
      <c r="L72" s="55"/>
      <c r="M72" s="55"/>
      <c r="N72" s="55"/>
      <c r="O72" s="55"/>
      <c r="P72" s="55"/>
      <c r="Q72" s="1"/>
      <c r="R72" s="1"/>
      <c r="S72" s="1"/>
      <c r="T72" s="1"/>
      <c r="U72" s="1"/>
      <c r="V72" s="1"/>
    </row>
    <row r="73" spans="1:22" s="28" customFormat="1" ht="17.25" customHeight="1">
      <c r="A73" s="1"/>
      <c r="B73" s="1"/>
      <c r="C73" s="1"/>
      <c r="E73" s="1"/>
      <c r="F73" s="1"/>
      <c r="G73" s="14"/>
      <c r="I73" s="55"/>
      <c r="J73" s="55"/>
      <c r="K73" s="55"/>
      <c r="L73" s="55"/>
      <c r="M73" s="55"/>
      <c r="N73" s="55"/>
      <c r="O73" s="55"/>
      <c r="P73" s="55"/>
      <c r="Q73" s="1"/>
      <c r="R73" s="1"/>
      <c r="S73" s="1"/>
      <c r="T73" s="1"/>
      <c r="U73" s="1"/>
      <c r="V73" s="1"/>
    </row>
    <row r="74" spans="1:22" s="28" customFormat="1" ht="17.25" customHeight="1">
      <c r="A74" s="1"/>
      <c r="B74" s="1"/>
      <c r="C74" s="1"/>
      <c r="E74" s="1"/>
      <c r="F74" s="1"/>
      <c r="G74" s="14"/>
      <c r="I74" s="55"/>
      <c r="J74" s="55"/>
      <c r="K74" s="55"/>
      <c r="L74" s="55"/>
      <c r="M74" s="55"/>
      <c r="N74" s="55"/>
      <c r="O74" s="55"/>
      <c r="P74" s="55"/>
      <c r="Q74" s="1"/>
      <c r="R74" s="1"/>
      <c r="S74" s="1"/>
      <c r="T74" s="1"/>
      <c r="U74" s="1"/>
      <c r="V74" s="1"/>
    </row>
    <row r="75" spans="1:22" s="28" customFormat="1" ht="17.25" customHeight="1">
      <c r="A75" s="1"/>
      <c r="B75" s="1"/>
      <c r="C75" s="1"/>
      <c r="E75" s="1"/>
      <c r="F75" s="1"/>
      <c r="G75" s="14"/>
      <c r="I75" s="55"/>
      <c r="J75" s="55"/>
      <c r="K75" s="55"/>
      <c r="L75" s="55"/>
      <c r="M75" s="55"/>
      <c r="N75" s="55"/>
      <c r="O75" s="55"/>
      <c r="P75" s="55"/>
      <c r="Q75" s="1"/>
      <c r="R75" s="1"/>
      <c r="S75" s="1"/>
      <c r="T75" s="1"/>
      <c r="U75" s="1"/>
      <c r="V75" s="1"/>
    </row>
    <row r="76" spans="1:22" s="28" customFormat="1" ht="17.25" customHeight="1">
      <c r="A76" s="1"/>
      <c r="B76" s="1"/>
      <c r="C76" s="1"/>
      <c r="E76" s="1"/>
      <c r="F76" s="1"/>
      <c r="G76" s="14"/>
      <c r="I76" s="55"/>
      <c r="J76" s="55"/>
      <c r="K76" s="55"/>
      <c r="L76" s="55"/>
      <c r="M76" s="55"/>
      <c r="N76" s="55"/>
      <c r="O76" s="55"/>
      <c r="P76" s="55"/>
      <c r="Q76" s="1"/>
      <c r="R76" s="1"/>
      <c r="S76" s="1"/>
      <c r="T76" s="1"/>
      <c r="U76" s="1"/>
      <c r="V76" s="1"/>
    </row>
    <row r="77" spans="1:22" s="28" customFormat="1" ht="17.25" customHeight="1">
      <c r="A77" s="1"/>
      <c r="B77" s="1"/>
      <c r="C77" s="1"/>
      <c r="E77" s="1"/>
      <c r="F77" s="1"/>
      <c r="G77" s="14"/>
      <c r="I77" s="55"/>
      <c r="J77" s="55"/>
      <c r="K77" s="55"/>
      <c r="L77" s="55"/>
      <c r="M77" s="55"/>
      <c r="N77" s="55"/>
      <c r="O77" s="55"/>
      <c r="P77" s="55"/>
      <c r="Q77" s="1"/>
      <c r="R77" s="1"/>
      <c r="S77" s="1"/>
      <c r="T77" s="1"/>
      <c r="U77" s="1"/>
      <c r="V77" s="1"/>
    </row>
    <row r="78" spans="1:22" s="28" customFormat="1" ht="17.25" customHeight="1">
      <c r="A78" s="1"/>
      <c r="B78" s="1"/>
      <c r="C78" s="1"/>
      <c r="E78" s="1"/>
      <c r="F78" s="1"/>
      <c r="G78" s="14"/>
      <c r="I78" s="55"/>
      <c r="J78" s="55"/>
      <c r="K78" s="55"/>
      <c r="L78" s="55"/>
      <c r="M78" s="55"/>
      <c r="N78" s="55"/>
      <c r="O78" s="55"/>
      <c r="P78" s="55"/>
      <c r="Q78" s="1"/>
      <c r="R78" s="1"/>
      <c r="S78" s="1"/>
      <c r="T78" s="1"/>
      <c r="U78" s="1"/>
      <c r="V78" s="1"/>
    </row>
    <row r="79" spans="1:22" s="28" customFormat="1" ht="17.25" customHeight="1">
      <c r="A79" s="1"/>
      <c r="B79" s="1"/>
      <c r="C79" s="1"/>
      <c r="E79" s="1"/>
      <c r="F79" s="1"/>
      <c r="G79" s="14"/>
      <c r="I79" s="55"/>
      <c r="J79" s="55"/>
      <c r="K79" s="55"/>
      <c r="L79" s="55"/>
      <c r="M79" s="55"/>
      <c r="N79" s="55"/>
      <c r="O79" s="55"/>
      <c r="P79" s="55"/>
      <c r="Q79" s="1"/>
      <c r="R79" s="1"/>
      <c r="S79" s="1"/>
      <c r="T79" s="1"/>
      <c r="U79" s="1"/>
      <c r="V79" s="1"/>
    </row>
    <row r="80" spans="1:22" s="28" customFormat="1" ht="17.25" customHeight="1">
      <c r="A80" s="1"/>
      <c r="B80" s="1"/>
      <c r="C80" s="1"/>
      <c r="E80" s="1"/>
      <c r="F80" s="1"/>
      <c r="G80" s="14"/>
      <c r="I80" s="55"/>
      <c r="J80" s="55"/>
      <c r="K80" s="55"/>
      <c r="L80" s="55"/>
      <c r="M80" s="55"/>
      <c r="N80" s="55"/>
      <c r="O80" s="55"/>
      <c r="P80" s="55"/>
      <c r="Q80" s="1"/>
      <c r="R80" s="1"/>
      <c r="S80" s="1"/>
      <c r="T80" s="1"/>
      <c r="U80" s="1"/>
      <c r="V80" s="1"/>
    </row>
    <row r="81" spans="1:22" s="28" customFormat="1" ht="17.25" customHeight="1">
      <c r="A81" s="1"/>
      <c r="B81" s="1"/>
      <c r="C81" s="1"/>
      <c r="E81" s="1"/>
      <c r="F81" s="1"/>
      <c r="G81" s="14"/>
      <c r="I81" s="55"/>
      <c r="J81" s="55"/>
      <c r="K81" s="55"/>
      <c r="L81" s="55"/>
      <c r="M81" s="55"/>
      <c r="N81" s="55"/>
      <c r="O81" s="55"/>
      <c r="P81" s="55"/>
      <c r="Q81" s="1"/>
      <c r="R81" s="1"/>
      <c r="S81" s="1"/>
      <c r="T81" s="1"/>
      <c r="U81" s="1"/>
      <c r="V81" s="1"/>
    </row>
    <row r="82" spans="1:22" s="28" customFormat="1" ht="17.25" customHeight="1">
      <c r="A82" s="1"/>
      <c r="B82" s="1"/>
      <c r="C82" s="1"/>
      <c r="E82" s="1"/>
      <c r="F82" s="1"/>
      <c r="G82" s="14"/>
      <c r="I82" s="55"/>
      <c r="J82" s="55"/>
      <c r="K82" s="55"/>
      <c r="L82" s="55"/>
      <c r="M82" s="55"/>
      <c r="N82" s="55"/>
      <c r="O82" s="55"/>
      <c r="P82" s="55"/>
      <c r="Q82" s="1"/>
      <c r="R82" s="1"/>
      <c r="S82" s="1"/>
      <c r="T82" s="1"/>
      <c r="U82" s="1"/>
      <c r="V82" s="1"/>
    </row>
    <row r="83" spans="1:22" s="28" customFormat="1" ht="17.25" customHeight="1">
      <c r="A83" s="1"/>
      <c r="B83" s="1"/>
      <c r="C83" s="1"/>
      <c r="E83" s="1"/>
      <c r="F83" s="1"/>
      <c r="G83" s="14"/>
      <c r="I83" s="55"/>
      <c r="J83" s="55"/>
      <c r="K83" s="55"/>
      <c r="L83" s="55"/>
      <c r="M83" s="55"/>
      <c r="N83" s="55"/>
      <c r="O83" s="55"/>
      <c r="P83" s="55"/>
      <c r="Q83" s="1"/>
      <c r="R83" s="1"/>
      <c r="S83" s="1"/>
      <c r="T83" s="1"/>
      <c r="U83" s="1"/>
      <c r="V83" s="1"/>
    </row>
    <row r="84" spans="1:22" s="28" customFormat="1" ht="17.25" customHeight="1">
      <c r="A84" s="1"/>
      <c r="B84" s="1"/>
      <c r="C84" s="1"/>
      <c r="E84" s="1"/>
      <c r="F84" s="1"/>
      <c r="G84" s="14"/>
      <c r="I84" s="55"/>
      <c r="J84" s="55"/>
      <c r="K84" s="55"/>
      <c r="L84" s="55"/>
      <c r="M84" s="55"/>
      <c r="N84" s="55"/>
      <c r="O84" s="55"/>
      <c r="P84" s="55"/>
      <c r="Q84" s="1"/>
      <c r="R84" s="1"/>
      <c r="S84" s="1"/>
      <c r="T84" s="1"/>
      <c r="U84" s="1"/>
      <c r="V84" s="1"/>
    </row>
    <row r="85" spans="1:22" s="28" customFormat="1" ht="17.25" customHeight="1">
      <c r="A85" s="1"/>
      <c r="B85" s="1"/>
      <c r="C85" s="1"/>
      <c r="E85" s="1"/>
      <c r="F85" s="1"/>
      <c r="G85" s="14"/>
      <c r="I85" s="55"/>
      <c r="J85" s="55"/>
      <c r="K85" s="55"/>
      <c r="L85" s="55"/>
      <c r="M85" s="55"/>
      <c r="N85" s="55"/>
      <c r="O85" s="55"/>
      <c r="P85" s="55"/>
      <c r="Q85" s="1"/>
      <c r="R85" s="1"/>
      <c r="S85" s="1"/>
      <c r="T85" s="1"/>
      <c r="U85" s="1"/>
      <c r="V85" s="1"/>
    </row>
    <row r="86" spans="1:22" s="28" customFormat="1" ht="17.25" customHeight="1">
      <c r="A86" s="1"/>
      <c r="B86" s="1"/>
      <c r="C86" s="1"/>
      <c r="E86" s="1"/>
      <c r="F86" s="1"/>
      <c r="G86" s="14"/>
      <c r="I86" s="55"/>
      <c r="J86" s="55"/>
      <c r="K86" s="55"/>
      <c r="L86" s="55"/>
      <c r="M86" s="55"/>
      <c r="N86" s="55"/>
      <c r="O86" s="55"/>
      <c r="P86" s="55"/>
      <c r="Q86" s="1"/>
      <c r="R86" s="1"/>
      <c r="S86" s="1"/>
      <c r="T86" s="1"/>
      <c r="U86" s="1"/>
      <c r="V86" s="1"/>
    </row>
    <row r="87" spans="1:22" s="28" customFormat="1" ht="17.25" customHeight="1">
      <c r="A87" s="1"/>
      <c r="B87" s="1"/>
      <c r="C87" s="1"/>
      <c r="E87" s="1"/>
      <c r="F87" s="1"/>
      <c r="G87" s="14"/>
      <c r="I87" s="55"/>
      <c r="J87" s="55"/>
      <c r="K87" s="55"/>
      <c r="L87" s="55"/>
      <c r="M87" s="55"/>
      <c r="N87" s="55"/>
      <c r="O87" s="55"/>
      <c r="P87" s="55"/>
      <c r="Q87" s="1"/>
      <c r="R87" s="1"/>
      <c r="S87" s="1"/>
      <c r="T87" s="1"/>
      <c r="U87" s="1"/>
      <c r="V87" s="1"/>
    </row>
    <row r="88" spans="1:22" s="28" customFormat="1" ht="17.25" customHeight="1">
      <c r="A88" s="1"/>
      <c r="B88" s="1"/>
      <c r="C88" s="1"/>
      <c r="E88" s="1"/>
      <c r="F88" s="1"/>
      <c r="G88" s="14"/>
      <c r="I88" s="55"/>
      <c r="J88" s="55"/>
      <c r="K88" s="55"/>
      <c r="L88" s="55"/>
      <c r="M88" s="55"/>
      <c r="N88" s="55"/>
      <c r="O88" s="55"/>
      <c r="P88" s="55"/>
      <c r="Q88" s="1"/>
      <c r="R88" s="1"/>
      <c r="S88" s="1"/>
      <c r="T88" s="1"/>
      <c r="U88" s="1"/>
      <c r="V88" s="1"/>
    </row>
    <row r="89" spans="1:22" s="28" customFormat="1" ht="17.25" customHeight="1">
      <c r="A89" s="1"/>
      <c r="B89" s="1"/>
      <c r="C89" s="1"/>
      <c r="E89" s="1"/>
      <c r="F89" s="1"/>
      <c r="G89" s="14"/>
      <c r="I89" s="55"/>
      <c r="J89" s="55"/>
      <c r="K89" s="55"/>
      <c r="L89" s="55"/>
      <c r="M89" s="55"/>
      <c r="N89" s="55"/>
      <c r="O89" s="55"/>
      <c r="P89" s="55"/>
      <c r="Q89" s="1"/>
      <c r="R89" s="1"/>
      <c r="S89" s="1"/>
      <c r="T89" s="1"/>
      <c r="U89" s="1"/>
      <c r="V89" s="1"/>
    </row>
    <row r="90" spans="1:22" s="28" customFormat="1" ht="17.25" customHeight="1">
      <c r="A90" s="1"/>
      <c r="B90" s="1"/>
      <c r="C90" s="1"/>
      <c r="E90" s="1"/>
      <c r="F90" s="1"/>
      <c r="G90" s="14"/>
      <c r="I90" s="55"/>
      <c r="J90" s="55"/>
      <c r="K90" s="55"/>
      <c r="L90" s="55"/>
      <c r="M90" s="55"/>
      <c r="N90" s="55"/>
      <c r="O90" s="55"/>
      <c r="P90" s="55"/>
      <c r="Q90" s="1"/>
      <c r="R90" s="1"/>
      <c r="S90" s="1"/>
      <c r="T90" s="1"/>
      <c r="U90" s="1"/>
      <c r="V90" s="1"/>
    </row>
    <row r="91" spans="1:22" s="28" customFormat="1" ht="17.25" customHeight="1">
      <c r="A91" s="1"/>
      <c r="B91" s="1"/>
      <c r="C91" s="1"/>
      <c r="E91" s="1"/>
      <c r="F91" s="1"/>
      <c r="G91" s="14"/>
      <c r="I91" s="55"/>
      <c r="J91" s="55"/>
      <c r="K91" s="55"/>
      <c r="L91" s="55"/>
      <c r="M91" s="55"/>
      <c r="N91" s="55"/>
      <c r="O91" s="55"/>
      <c r="P91" s="55"/>
      <c r="Q91" s="1"/>
      <c r="R91" s="1"/>
      <c r="S91" s="1"/>
      <c r="T91" s="1"/>
      <c r="U91" s="1"/>
      <c r="V91" s="1"/>
    </row>
    <row r="92" spans="1:22" s="28" customFormat="1" ht="17.25" customHeight="1">
      <c r="A92" s="1"/>
      <c r="B92" s="1"/>
      <c r="C92" s="1"/>
      <c r="E92" s="1"/>
      <c r="F92" s="1"/>
      <c r="G92" s="14"/>
      <c r="I92" s="55"/>
      <c r="J92" s="55"/>
      <c r="K92" s="55"/>
      <c r="L92" s="55"/>
      <c r="M92" s="55"/>
      <c r="N92" s="55"/>
      <c r="O92" s="55"/>
      <c r="P92" s="55"/>
      <c r="Q92" s="1"/>
      <c r="R92" s="1"/>
      <c r="S92" s="1"/>
      <c r="T92" s="1"/>
      <c r="U92" s="1"/>
      <c r="V92" s="1"/>
    </row>
    <row r="93" spans="1:22" s="28" customFormat="1" ht="17.25" customHeight="1">
      <c r="A93" s="1"/>
      <c r="B93" s="1"/>
      <c r="C93" s="1"/>
      <c r="E93" s="1"/>
      <c r="F93" s="1"/>
      <c r="G93" s="14"/>
      <c r="I93" s="55"/>
      <c r="J93" s="55"/>
      <c r="K93" s="55"/>
      <c r="L93" s="55"/>
      <c r="M93" s="55"/>
      <c r="N93" s="55"/>
      <c r="O93" s="55"/>
      <c r="P93" s="55"/>
      <c r="Q93" s="1"/>
      <c r="R93" s="1"/>
      <c r="S93" s="1"/>
      <c r="T93" s="1"/>
      <c r="U93" s="1"/>
      <c r="V93" s="1"/>
    </row>
    <row r="94" spans="1:22" s="28" customFormat="1" ht="17.25" customHeight="1">
      <c r="A94" s="1"/>
      <c r="B94" s="1"/>
      <c r="C94" s="1"/>
      <c r="E94" s="1"/>
      <c r="F94" s="1"/>
      <c r="G94" s="14"/>
      <c r="I94" s="55"/>
      <c r="J94" s="55"/>
      <c r="K94" s="55"/>
      <c r="L94" s="55"/>
      <c r="M94" s="55"/>
      <c r="N94" s="55"/>
      <c r="O94" s="55"/>
      <c r="P94" s="55"/>
      <c r="Q94" s="1"/>
      <c r="R94" s="1"/>
      <c r="S94" s="1"/>
      <c r="T94" s="1"/>
      <c r="U94" s="1"/>
      <c r="V94" s="1"/>
    </row>
    <row r="95" spans="1:22" s="28" customFormat="1" ht="17.25" customHeight="1">
      <c r="A95" s="1"/>
      <c r="B95" s="1"/>
      <c r="C95" s="1"/>
      <c r="E95" s="1"/>
      <c r="F95" s="1"/>
      <c r="G95" s="14"/>
      <c r="I95" s="55"/>
      <c r="J95" s="55"/>
      <c r="K95" s="55"/>
      <c r="L95" s="55"/>
      <c r="M95" s="55"/>
      <c r="N95" s="55"/>
      <c r="O95" s="55"/>
      <c r="P95" s="55"/>
      <c r="Q95" s="1"/>
      <c r="R95" s="1"/>
      <c r="S95" s="1"/>
      <c r="T95" s="1"/>
      <c r="U95" s="1"/>
      <c r="V95" s="1"/>
    </row>
    <row r="96" spans="1:22" s="28" customFormat="1" ht="17.25" customHeight="1">
      <c r="A96" s="1"/>
      <c r="B96" s="1"/>
      <c r="C96" s="1"/>
      <c r="E96" s="1"/>
      <c r="F96" s="1"/>
      <c r="G96" s="14"/>
      <c r="I96" s="55"/>
      <c r="J96" s="55"/>
      <c r="K96" s="55"/>
      <c r="L96" s="55"/>
      <c r="M96" s="55"/>
      <c r="N96" s="55"/>
      <c r="O96" s="55"/>
      <c r="P96" s="55"/>
      <c r="Q96" s="1"/>
      <c r="R96" s="1"/>
      <c r="S96" s="1"/>
      <c r="T96" s="1"/>
      <c r="U96" s="1"/>
      <c r="V96" s="1"/>
    </row>
    <row r="97" spans="1:22" s="28" customFormat="1" ht="17.25" customHeight="1">
      <c r="A97" s="1"/>
      <c r="B97" s="1"/>
      <c r="C97" s="1"/>
      <c r="E97" s="1"/>
      <c r="F97" s="1"/>
      <c r="G97" s="14"/>
      <c r="I97" s="55"/>
      <c r="J97" s="55"/>
      <c r="K97" s="55"/>
      <c r="L97" s="55"/>
      <c r="M97" s="55"/>
      <c r="N97" s="55"/>
      <c r="O97" s="55"/>
      <c r="P97" s="55"/>
      <c r="Q97" s="1"/>
      <c r="R97" s="1"/>
      <c r="S97" s="1"/>
      <c r="T97" s="1"/>
      <c r="U97" s="1"/>
      <c r="V97" s="1"/>
    </row>
    <row r="98" spans="1:22" s="28" customFormat="1" ht="17.25" customHeight="1">
      <c r="A98" s="1"/>
      <c r="B98" s="1"/>
      <c r="C98" s="1"/>
      <c r="E98" s="1"/>
      <c r="F98" s="1"/>
      <c r="G98" s="14"/>
      <c r="I98" s="55"/>
      <c r="J98" s="55"/>
      <c r="K98" s="55"/>
      <c r="L98" s="55"/>
      <c r="M98" s="55"/>
      <c r="N98" s="55"/>
      <c r="O98" s="55"/>
      <c r="P98" s="55"/>
      <c r="Q98" s="1"/>
      <c r="R98" s="1"/>
      <c r="S98" s="1"/>
      <c r="T98" s="1"/>
      <c r="U98" s="1"/>
      <c r="V98" s="1"/>
    </row>
    <row r="99" spans="1:22" s="28" customFormat="1" ht="17.25" customHeight="1">
      <c r="A99" s="1"/>
      <c r="B99" s="1"/>
      <c r="C99" s="1"/>
      <c r="E99" s="1"/>
      <c r="F99" s="1"/>
      <c r="G99" s="14"/>
      <c r="I99" s="55"/>
      <c r="J99" s="55"/>
      <c r="K99" s="55"/>
      <c r="L99" s="55"/>
      <c r="M99" s="55"/>
      <c r="N99" s="55"/>
      <c r="O99" s="55"/>
      <c r="P99" s="55"/>
      <c r="Q99" s="1"/>
      <c r="R99" s="1"/>
      <c r="S99" s="1"/>
      <c r="T99" s="1"/>
      <c r="U99" s="1"/>
      <c r="V99" s="1"/>
    </row>
    <row r="100" spans="1:22" s="28" customFormat="1" ht="17.25" customHeight="1">
      <c r="A100" s="1"/>
      <c r="B100" s="1"/>
      <c r="C100" s="1"/>
      <c r="E100" s="1"/>
      <c r="F100" s="1"/>
      <c r="G100" s="14"/>
      <c r="I100" s="55"/>
      <c r="J100" s="55"/>
      <c r="K100" s="55"/>
      <c r="L100" s="55"/>
      <c r="M100" s="55"/>
      <c r="N100" s="55"/>
      <c r="O100" s="55"/>
      <c r="P100" s="55"/>
      <c r="Q100" s="1"/>
      <c r="R100" s="1"/>
      <c r="S100" s="1"/>
      <c r="T100" s="1"/>
      <c r="U100" s="1"/>
      <c r="V100" s="1"/>
    </row>
    <row r="101" spans="1:22" s="28" customFormat="1" ht="17.25" customHeight="1">
      <c r="A101" s="1"/>
      <c r="B101" s="1"/>
      <c r="C101" s="1"/>
      <c r="E101" s="1"/>
      <c r="F101" s="1"/>
      <c r="G101" s="14"/>
      <c r="I101" s="55"/>
      <c r="J101" s="55"/>
      <c r="K101" s="55"/>
      <c r="L101" s="55"/>
      <c r="M101" s="55"/>
      <c r="N101" s="55"/>
      <c r="O101" s="55"/>
      <c r="P101" s="55"/>
      <c r="Q101" s="1"/>
      <c r="R101" s="1"/>
      <c r="S101" s="1"/>
      <c r="T101" s="1"/>
      <c r="U101" s="1"/>
      <c r="V101" s="1"/>
    </row>
    <row r="102" spans="1:22" s="28" customFormat="1" ht="17.25" customHeight="1">
      <c r="A102" s="1"/>
      <c r="B102" s="1"/>
      <c r="C102" s="1"/>
      <c r="E102" s="1"/>
      <c r="F102" s="1"/>
      <c r="G102" s="14"/>
      <c r="I102" s="55"/>
      <c r="J102" s="55"/>
      <c r="K102" s="55"/>
      <c r="L102" s="55"/>
      <c r="M102" s="55"/>
      <c r="N102" s="55"/>
      <c r="O102" s="55"/>
      <c r="P102" s="55"/>
      <c r="Q102" s="1"/>
      <c r="R102" s="1"/>
      <c r="S102" s="1"/>
      <c r="T102" s="1"/>
      <c r="U102" s="1"/>
      <c r="V102" s="1"/>
    </row>
    <row r="103" spans="1:22" s="28" customFormat="1" ht="17.25" customHeight="1">
      <c r="A103" s="1"/>
      <c r="B103" s="1"/>
      <c r="C103" s="1"/>
      <c r="E103" s="1"/>
      <c r="F103" s="1"/>
      <c r="G103" s="14"/>
      <c r="I103" s="55"/>
      <c r="J103" s="55"/>
      <c r="K103" s="55"/>
      <c r="L103" s="55"/>
      <c r="M103" s="55"/>
      <c r="N103" s="55"/>
      <c r="O103" s="55"/>
      <c r="P103" s="55"/>
      <c r="Q103" s="1"/>
      <c r="R103" s="1"/>
      <c r="S103" s="1"/>
      <c r="T103" s="1"/>
      <c r="U103" s="1"/>
      <c r="V103" s="1"/>
    </row>
    <row r="104" spans="1:22" s="28" customFormat="1" ht="17.25" customHeight="1">
      <c r="A104" s="1"/>
      <c r="B104" s="1"/>
      <c r="C104" s="1"/>
      <c r="E104" s="1"/>
      <c r="F104" s="1"/>
      <c r="G104" s="14"/>
      <c r="I104" s="55"/>
      <c r="J104" s="55"/>
      <c r="K104" s="55"/>
      <c r="L104" s="55"/>
      <c r="M104" s="55"/>
      <c r="N104" s="55"/>
      <c r="O104" s="55"/>
      <c r="P104" s="55"/>
      <c r="Q104" s="1"/>
      <c r="R104" s="1"/>
      <c r="S104" s="1"/>
      <c r="T104" s="1"/>
      <c r="U104" s="1"/>
      <c r="V104" s="1"/>
    </row>
    <row r="105" spans="1:22" s="28" customFormat="1" ht="17.25" customHeight="1">
      <c r="A105" s="1"/>
      <c r="B105" s="1"/>
      <c r="C105" s="1"/>
      <c r="E105" s="1"/>
      <c r="F105" s="1"/>
      <c r="G105" s="14"/>
      <c r="I105" s="55"/>
      <c r="J105" s="55"/>
      <c r="K105" s="55"/>
      <c r="L105" s="55"/>
      <c r="M105" s="55"/>
      <c r="N105" s="55"/>
      <c r="O105" s="55"/>
      <c r="P105" s="55"/>
      <c r="Q105" s="1"/>
      <c r="R105" s="1"/>
      <c r="S105" s="1"/>
      <c r="T105" s="1"/>
      <c r="U105" s="1"/>
      <c r="V105" s="1"/>
    </row>
    <row r="106" spans="1:22" s="28" customFormat="1" ht="17.25" customHeight="1">
      <c r="A106" s="1"/>
      <c r="B106" s="1"/>
      <c r="C106" s="1"/>
      <c r="E106" s="1"/>
      <c r="F106" s="1"/>
      <c r="G106" s="14"/>
      <c r="I106" s="55"/>
      <c r="J106" s="55"/>
      <c r="K106" s="55"/>
      <c r="L106" s="55"/>
      <c r="M106" s="55"/>
      <c r="N106" s="55"/>
      <c r="O106" s="55"/>
      <c r="P106" s="55"/>
      <c r="Q106" s="1"/>
      <c r="R106" s="1"/>
      <c r="S106" s="1"/>
      <c r="T106" s="1"/>
      <c r="U106" s="1"/>
      <c r="V106" s="1"/>
    </row>
    <row r="107" spans="1:22" s="28" customFormat="1" ht="17.25" customHeight="1">
      <c r="A107" s="1"/>
      <c r="B107" s="1"/>
      <c r="C107" s="1"/>
      <c r="E107" s="1"/>
      <c r="F107" s="1"/>
      <c r="G107" s="14"/>
      <c r="I107" s="55"/>
      <c r="J107" s="55"/>
      <c r="K107" s="55"/>
      <c r="L107" s="55"/>
      <c r="M107" s="55"/>
      <c r="N107" s="55"/>
      <c r="O107" s="55"/>
      <c r="P107" s="55"/>
      <c r="Q107" s="1"/>
      <c r="R107" s="1"/>
      <c r="S107" s="1"/>
      <c r="T107" s="1"/>
      <c r="U107" s="1"/>
      <c r="V107" s="1"/>
    </row>
    <row r="108" spans="1:22" s="28" customFormat="1" ht="17.25" customHeight="1">
      <c r="A108" s="1"/>
      <c r="B108" s="1"/>
      <c r="C108" s="1"/>
      <c r="E108" s="1"/>
      <c r="F108" s="1"/>
      <c r="G108" s="14"/>
      <c r="I108" s="55"/>
      <c r="J108" s="55"/>
      <c r="K108" s="55"/>
      <c r="L108" s="55"/>
      <c r="M108" s="55"/>
      <c r="N108" s="55"/>
      <c r="O108" s="55"/>
      <c r="P108" s="55"/>
      <c r="Q108" s="1"/>
      <c r="R108" s="1"/>
      <c r="S108" s="1"/>
      <c r="T108" s="1"/>
      <c r="U108" s="1"/>
      <c r="V108" s="1"/>
    </row>
    <row r="109" spans="1:22" s="28" customFormat="1" ht="17.25" customHeight="1">
      <c r="A109" s="1"/>
      <c r="B109" s="1"/>
      <c r="C109" s="1"/>
      <c r="E109" s="1"/>
      <c r="F109" s="1"/>
      <c r="G109" s="14"/>
      <c r="I109" s="55"/>
      <c r="J109" s="55"/>
      <c r="K109" s="55"/>
      <c r="L109" s="55"/>
      <c r="M109" s="55"/>
      <c r="N109" s="55"/>
      <c r="O109" s="55"/>
      <c r="P109" s="55"/>
      <c r="Q109" s="1"/>
      <c r="R109" s="1"/>
      <c r="S109" s="1"/>
      <c r="T109" s="1"/>
      <c r="U109" s="1"/>
      <c r="V109" s="1"/>
    </row>
    <row r="110" spans="1:22" s="28" customFormat="1" ht="17.25" customHeight="1">
      <c r="A110" s="1"/>
      <c r="B110" s="1"/>
      <c r="C110" s="1"/>
      <c r="E110" s="1"/>
      <c r="F110" s="1"/>
      <c r="G110" s="14"/>
      <c r="I110" s="55"/>
      <c r="J110" s="55"/>
      <c r="K110" s="55"/>
      <c r="L110" s="55"/>
      <c r="M110" s="55"/>
      <c r="N110" s="55"/>
      <c r="O110" s="55"/>
      <c r="P110" s="55"/>
      <c r="Q110" s="1"/>
      <c r="R110" s="1"/>
      <c r="S110" s="1"/>
      <c r="T110" s="1"/>
      <c r="U110" s="1"/>
      <c r="V110" s="1"/>
    </row>
    <row r="111" spans="1:22" s="28" customFormat="1" ht="17.25" customHeight="1">
      <c r="A111" s="1"/>
      <c r="B111" s="1"/>
      <c r="C111" s="1"/>
      <c r="E111" s="1"/>
      <c r="F111" s="1"/>
      <c r="G111" s="14"/>
      <c r="I111" s="55"/>
      <c r="J111" s="55"/>
      <c r="K111" s="55"/>
      <c r="L111" s="55"/>
      <c r="M111" s="55"/>
      <c r="N111" s="55"/>
      <c r="O111" s="55"/>
      <c r="P111" s="55"/>
      <c r="Q111" s="1"/>
      <c r="R111" s="1"/>
      <c r="S111" s="1"/>
      <c r="T111" s="1"/>
      <c r="U111" s="1"/>
      <c r="V111" s="1"/>
    </row>
    <row r="112" spans="1:22" s="28" customFormat="1" ht="17.25" customHeight="1">
      <c r="A112" s="1"/>
      <c r="B112" s="1"/>
      <c r="C112" s="1"/>
      <c r="E112" s="1"/>
      <c r="F112" s="1"/>
      <c r="G112" s="14"/>
      <c r="I112" s="55"/>
      <c r="J112" s="55"/>
      <c r="K112" s="55"/>
      <c r="L112" s="55"/>
      <c r="M112" s="55"/>
      <c r="N112" s="55"/>
      <c r="O112" s="55"/>
      <c r="P112" s="55"/>
      <c r="Q112" s="1"/>
      <c r="R112" s="1"/>
      <c r="S112" s="1"/>
      <c r="T112" s="1"/>
      <c r="U112" s="1"/>
      <c r="V112" s="1"/>
    </row>
    <row r="113" spans="1:22" s="28" customFormat="1" ht="17.25" customHeight="1">
      <c r="A113" s="1"/>
      <c r="B113" s="1"/>
      <c r="C113" s="1"/>
      <c r="E113" s="1"/>
      <c r="F113" s="1"/>
      <c r="G113" s="14"/>
      <c r="I113" s="55"/>
      <c r="J113" s="55"/>
      <c r="K113" s="55"/>
      <c r="L113" s="55"/>
      <c r="M113" s="55"/>
      <c r="N113" s="55"/>
      <c r="O113" s="55"/>
      <c r="P113" s="55"/>
      <c r="Q113" s="1"/>
      <c r="R113" s="1"/>
      <c r="S113" s="1"/>
      <c r="T113" s="1"/>
      <c r="U113" s="1"/>
      <c r="V113" s="1"/>
    </row>
    <row r="114" spans="1:22" s="28" customFormat="1" ht="17.25" customHeight="1">
      <c r="A114" s="1"/>
      <c r="B114" s="1"/>
      <c r="C114" s="1"/>
      <c r="E114" s="1"/>
      <c r="F114" s="1"/>
      <c r="G114" s="14"/>
      <c r="I114" s="55"/>
      <c r="J114" s="55"/>
      <c r="K114" s="55"/>
      <c r="L114" s="55"/>
      <c r="M114" s="55"/>
      <c r="N114" s="55"/>
      <c r="O114" s="55"/>
      <c r="P114" s="55"/>
      <c r="Q114" s="1"/>
      <c r="R114" s="1"/>
      <c r="S114" s="1"/>
      <c r="T114" s="1"/>
      <c r="U114" s="1"/>
      <c r="V114" s="1"/>
    </row>
    <row r="115" spans="1:22" s="28" customFormat="1" ht="17.25" customHeight="1">
      <c r="A115" s="1"/>
      <c r="B115" s="1"/>
      <c r="C115" s="1"/>
      <c r="E115" s="1"/>
      <c r="F115" s="1"/>
      <c r="G115" s="14"/>
      <c r="I115" s="55"/>
      <c r="J115" s="55"/>
      <c r="K115" s="55"/>
      <c r="L115" s="55"/>
      <c r="M115" s="55"/>
      <c r="N115" s="55"/>
      <c r="O115" s="55"/>
      <c r="P115" s="55"/>
      <c r="Q115" s="1"/>
      <c r="R115" s="1"/>
      <c r="S115" s="1"/>
      <c r="T115" s="1"/>
      <c r="U115" s="1"/>
      <c r="V115" s="1"/>
    </row>
    <row r="116" spans="1:22" s="28" customFormat="1" ht="17.25" customHeight="1">
      <c r="A116" s="1"/>
      <c r="B116" s="1"/>
      <c r="C116" s="1"/>
      <c r="E116" s="1"/>
      <c r="F116" s="1"/>
      <c r="G116" s="14"/>
      <c r="I116" s="55"/>
      <c r="J116" s="55"/>
      <c r="K116" s="55"/>
      <c r="L116" s="55"/>
      <c r="M116" s="55"/>
      <c r="N116" s="55"/>
      <c r="O116" s="55"/>
      <c r="P116" s="55"/>
      <c r="Q116" s="1"/>
      <c r="R116" s="1"/>
      <c r="S116" s="1"/>
      <c r="T116" s="1"/>
      <c r="U116" s="1"/>
      <c r="V116" s="1"/>
    </row>
    <row r="117" spans="1:22" s="28" customFormat="1" ht="17.25" customHeight="1">
      <c r="A117" s="1"/>
      <c r="B117" s="1"/>
      <c r="C117" s="1"/>
      <c r="E117" s="1"/>
      <c r="F117" s="1"/>
      <c r="G117" s="14"/>
      <c r="I117" s="55"/>
      <c r="J117" s="55"/>
      <c r="K117" s="55"/>
      <c r="L117" s="55"/>
      <c r="M117" s="55"/>
      <c r="N117" s="55"/>
      <c r="O117" s="55"/>
      <c r="P117" s="55"/>
      <c r="Q117" s="1"/>
      <c r="R117" s="1"/>
      <c r="S117" s="1"/>
      <c r="T117" s="1"/>
      <c r="U117" s="1"/>
      <c r="V117" s="1"/>
    </row>
    <row r="118" spans="1:22" s="28" customFormat="1" ht="17.25" customHeight="1">
      <c r="A118" s="1"/>
      <c r="B118" s="1"/>
      <c r="C118" s="1"/>
      <c r="E118" s="1"/>
      <c r="F118" s="1"/>
      <c r="G118" s="14"/>
      <c r="I118" s="55"/>
      <c r="J118" s="55"/>
      <c r="K118" s="55"/>
      <c r="L118" s="55"/>
      <c r="M118" s="55"/>
      <c r="N118" s="55"/>
      <c r="O118" s="55"/>
      <c r="P118" s="55"/>
      <c r="Q118" s="1"/>
      <c r="R118" s="1"/>
      <c r="S118" s="1"/>
      <c r="T118" s="1"/>
      <c r="U118" s="1"/>
      <c r="V118" s="1"/>
    </row>
    <row r="119" spans="1:22" s="28" customFormat="1" ht="17.25" customHeight="1">
      <c r="A119" s="1"/>
      <c r="B119" s="1"/>
      <c r="C119" s="1"/>
      <c r="E119" s="1"/>
      <c r="F119" s="1"/>
      <c r="G119" s="14"/>
      <c r="I119" s="55"/>
      <c r="J119" s="55"/>
      <c r="K119" s="55"/>
      <c r="L119" s="55"/>
      <c r="M119" s="55"/>
      <c r="N119" s="55"/>
      <c r="O119" s="55"/>
      <c r="P119" s="55"/>
      <c r="Q119" s="1"/>
      <c r="R119" s="1"/>
      <c r="S119" s="1"/>
      <c r="T119" s="1"/>
      <c r="U119" s="1"/>
      <c r="V119" s="1"/>
    </row>
    <row r="120" spans="1:22" s="28" customFormat="1" ht="17.25" customHeight="1">
      <c r="A120" s="1"/>
      <c r="B120" s="1"/>
      <c r="C120" s="1"/>
      <c r="E120" s="1"/>
      <c r="F120" s="1"/>
      <c r="G120" s="14"/>
      <c r="I120" s="55"/>
      <c r="J120" s="55"/>
      <c r="K120" s="55"/>
      <c r="L120" s="55"/>
      <c r="M120" s="55"/>
      <c r="N120" s="55"/>
      <c r="O120" s="55"/>
      <c r="P120" s="55"/>
      <c r="Q120" s="1"/>
      <c r="R120" s="1"/>
      <c r="S120" s="1"/>
      <c r="T120" s="1"/>
      <c r="U120" s="1"/>
      <c r="V120" s="1"/>
    </row>
    <row r="121" spans="1:22" s="28" customFormat="1" ht="17.25" customHeight="1">
      <c r="A121" s="1"/>
      <c r="B121" s="1"/>
      <c r="C121" s="1"/>
      <c r="E121" s="1"/>
      <c r="F121" s="1"/>
      <c r="G121" s="14"/>
      <c r="I121" s="55"/>
      <c r="J121" s="55"/>
      <c r="K121" s="55"/>
      <c r="L121" s="55"/>
      <c r="M121" s="55"/>
      <c r="N121" s="55"/>
      <c r="O121" s="55"/>
      <c r="P121" s="55"/>
      <c r="Q121" s="1"/>
      <c r="R121" s="1"/>
      <c r="S121" s="1"/>
      <c r="T121" s="1"/>
      <c r="U121" s="1"/>
      <c r="V121" s="1"/>
    </row>
    <row r="122" spans="1:22" s="28" customFormat="1" ht="17.25" customHeight="1">
      <c r="A122" s="1"/>
      <c r="B122" s="1"/>
      <c r="C122" s="1"/>
      <c r="E122" s="1"/>
      <c r="F122" s="1"/>
      <c r="G122" s="14"/>
      <c r="I122" s="55"/>
      <c r="J122" s="55"/>
      <c r="K122" s="55"/>
      <c r="L122" s="55"/>
      <c r="M122" s="55"/>
      <c r="N122" s="55"/>
      <c r="O122" s="55"/>
      <c r="P122" s="55"/>
      <c r="Q122" s="1"/>
      <c r="R122" s="1"/>
      <c r="S122" s="1"/>
      <c r="T122" s="1"/>
      <c r="U122" s="1"/>
      <c r="V122" s="1"/>
    </row>
    <row r="123" spans="1:22" s="28" customFormat="1" ht="17.25" customHeight="1">
      <c r="A123" s="1"/>
      <c r="B123" s="1"/>
      <c r="C123" s="1"/>
      <c r="E123" s="1"/>
      <c r="F123" s="1"/>
      <c r="G123" s="14"/>
      <c r="I123" s="55"/>
      <c r="J123" s="55"/>
      <c r="K123" s="55"/>
      <c r="L123" s="55"/>
      <c r="M123" s="55"/>
      <c r="N123" s="55"/>
      <c r="O123" s="55"/>
      <c r="P123" s="55"/>
      <c r="Q123" s="1"/>
      <c r="R123" s="1"/>
      <c r="S123" s="1"/>
      <c r="T123" s="1"/>
      <c r="U123" s="1"/>
      <c r="V123" s="1"/>
    </row>
    <row r="124" spans="1:22" s="28" customFormat="1" ht="17.25" customHeight="1">
      <c r="A124" s="1"/>
      <c r="B124" s="1"/>
      <c r="C124" s="1"/>
      <c r="E124" s="1"/>
      <c r="F124" s="1"/>
      <c r="G124" s="14"/>
      <c r="I124" s="55"/>
      <c r="J124" s="55"/>
      <c r="K124" s="55"/>
      <c r="L124" s="55"/>
      <c r="M124" s="55"/>
      <c r="N124" s="55"/>
      <c r="O124" s="55"/>
      <c r="P124" s="55"/>
      <c r="Q124" s="1"/>
      <c r="R124" s="1"/>
      <c r="S124" s="1"/>
      <c r="T124" s="1"/>
      <c r="U124" s="1"/>
      <c r="V124" s="1"/>
    </row>
    <row r="125" spans="1:22" s="28" customFormat="1" ht="17.25" customHeight="1">
      <c r="A125" s="1"/>
      <c r="B125" s="1"/>
      <c r="C125" s="1"/>
      <c r="E125" s="1"/>
      <c r="F125" s="1"/>
      <c r="G125" s="14"/>
      <c r="I125" s="55"/>
      <c r="J125" s="55"/>
      <c r="K125" s="55"/>
      <c r="L125" s="55"/>
      <c r="M125" s="55"/>
      <c r="N125" s="55"/>
      <c r="O125" s="55"/>
      <c r="P125" s="55"/>
      <c r="Q125" s="1"/>
      <c r="R125" s="1"/>
      <c r="S125" s="1"/>
      <c r="T125" s="1"/>
      <c r="U125" s="1"/>
      <c r="V125" s="1"/>
    </row>
    <row r="126" spans="1:22" s="28" customFormat="1" ht="17.25" customHeight="1">
      <c r="A126" s="1"/>
      <c r="B126" s="1"/>
      <c r="C126" s="1"/>
      <c r="E126" s="1"/>
      <c r="F126" s="1"/>
      <c r="G126" s="14"/>
      <c r="I126" s="55"/>
      <c r="J126" s="55"/>
      <c r="K126" s="55"/>
      <c r="L126" s="55"/>
      <c r="M126" s="55"/>
      <c r="N126" s="55"/>
      <c r="O126" s="55"/>
      <c r="P126" s="55"/>
      <c r="Q126" s="1"/>
      <c r="R126" s="1"/>
      <c r="S126" s="1"/>
      <c r="T126" s="1"/>
      <c r="U126" s="1"/>
      <c r="V126" s="1"/>
    </row>
    <row r="127" spans="1:22" s="28" customFormat="1" ht="17.25" customHeight="1">
      <c r="A127" s="1"/>
      <c r="B127" s="1"/>
      <c r="C127" s="1"/>
      <c r="E127" s="1"/>
      <c r="F127" s="1"/>
      <c r="G127" s="14"/>
      <c r="I127" s="55"/>
      <c r="J127" s="55"/>
      <c r="K127" s="55"/>
      <c r="L127" s="55"/>
      <c r="M127" s="55"/>
      <c r="N127" s="55"/>
      <c r="O127" s="55"/>
      <c r="P127" s="55"/>
      <c r="Q127" s="1"/>
      <c r="R127" s="1"/>
      <c r="S127" s="1"/>
      <c r="T127" s="1"/>
      <c r="U127" s="1"/>
      <c r="V127" s="1"/>
    </row>
    <row r="128" spans="1:22" s="28" customFormat="1" ht="17.25" customHeight="1">
      <c r="A128" s="1"/>
      <c r="B128" s="1"/>
      <c r="C128" s="1"/>
      <c r="E128" s="1"/>
      <c r="F128" s="1"/>
      <c r="G128" s="14"/>
      <c r="I128" s="55"/>
      <c r="J128" s="55"/>
      <c r="K128" s="55"/>
      <c r="L128" s="55"/>
      <c r="M128" s="55"/>
      <c r="N128" s="55"/>
      <c r="O128" s="55"/>
      <c r="P128" s="55"/>
      <c r="Q128" s="1"/>
      <c r="R128" s="1"/>
      <c r="S128" s="1"/>
      <c r="T128" s="1"/>
      <c r="U128" s="1"/>
      <c r="V128" s="1"/>
    </row>
    <row r="129" spans="1:22" s="28" customFormat="1" ht="17.25" customHeight="1">
      <c r="A129" s="1"/>
      <c r="B129" s="1"/>
      <c r="C129" s="1"/>
      <c r="E129" s="1"/>
      <c r="F129" s="1"/>
      <c r="G129" s="14"/>
      <c r="I129" s="55"/>
      <c r="J129" s="55"/>
      <c r="K129" s="55"/>
      <c r="L129" s="55"/>
      <c r="M129" s="55"/>
      <c r="N129" s="55"/>
      <c r="O129" s="55"/>
      <c r="P129" s="55"/>
      <c r="Q129" s="1"/>
      <c r="R129" s="1"/>
      <c r="S129" s="1"/>
      <c r="T129" s="1"/>
      <c r="U129" s="1"/>
      <c r="V129" s="1"/>
    </row>
    <row r="130" spans="1:22" s="28" customFormat="1" ht="17.25" customHeight="1">
      <c r="A130" s="1"/>
      <c r="B130" s="1"/>
      <c r="C130" s="1"/>
      <c r="E130" s="1"/>
      <c r="F130" s="1"/>
      <c r="G130" s="14"/>
      <c r="I130" s="55"/>
      <c r="J130" s="55"/>
      <c r="K130" s="55"/>
      <c r="L130" s="55"/>
      <c r="M130" s="55"/>
      <c r="N130" s="55"/>
      <c r="O130" s="55"/>
      <c r="P130" s="55"/>
      <c r="Q130" s="1"/>
      <c r="R130" s="1"/>
      <c r="S130" s="1"/>
      <c r="T130" s="1"/>
      <c r="U130" s="1"/>
      <c r="V130" s="1"/>
    </row>
    <row r="131" spans="1:22" s="28" customFormat="1" ht="17.25" customHeight="1">
      <c r="A131" s="1"/>
      <c r="B131" s="1"/>
      <c r="C131" s="1"/>
      <c r="E131" s="1"/>
      <c r="F131" s="1"/>
      <c r="G131" s="14"/>
      <c r="I131" s="55"/>
      <c r="J131" s="55"/>
      <c r="K131" s="55"/>
      <c r="L131" s="55"/>
      <c r="M131" s="55"/>
      <c r="N131" s="55"/>
      <c r="O131" s="55"/>
      <c r="P131" s="55"/>
      <c r="Q131" s="1"/>
      <c r="R131" s="1"/>
      <c r="S131" s="1"/>
      <c r="T131" s="1"/>
      <c r="U131" s="1"/>
      <c r="V131" s="1"/>
    </row>
    <row r="132" spans="1:22" s="28" customFormat="1" ht="17.25" customHeight="1">
      <c r="A132" s="1"/>
      <c r="B132" s="1"/>
      <c r="C132" s="1"/>
      <c r="E132" s="1"/>
      <c r="F132" s="1"/>
      <c r="G132" s="14"/>
      <c r="I132" s="55"/>
      <c r="J132" s="55"/>
      <c r="K132" s="55"/>
      <c r="L132" s="55"/>
      <c r="M132" s="55"/>
      <c r="N132" s="55"/>
      <c r="O132" s="55"/>
      <c r="P132" s="55"/>
      <c r="Q132" s="1"/>
      <c r="R132" s="1"/>
      <c r="S132" s="1"/>
      <c r="T132" s="1"/>
      <c r="U132" s="1"/>
      <c r="V132" s="1"/>
    </row>
    <row r="133" spans="1:22" s="28" customFormat="1" ht="17.25" customHeight="1">
      <c r="A133" s="1"/>
      <c r="B133" s="1"/>
      <c r="C133" s="1"/>
      <c r="E133" s="1"/>
      <c r="F133" s="1"/>
      <c r="G133" s="14"/>
      <c r="I133" s="55"/>
      <c r="J133" s="55"/>
      <c r="K133" s="55"/>
      <c r="L133" s="55"/>
      <c r="M133" s="55"/>
      <c r="N133" s="55"/>
      <c r="O133" s="55"/>
      <c r="P133" s="55"/>
      <c r="Q133" s="1"/>
      <c r="R133" s="1"/>
      <c r="S133" s="1"/>
      <c r="T133" s="1"/>
      <c r="U133" s="1"/>
      <c r="V133" s="1"/>
    </row>
    <row r="134" spans="1:22" s="28" customFormat="1" ht="17.25" customHeight="1">
      <c r="A134" s="1"/>
      <c r="B134" s="1"/>
      <c r="C134" s="1"/>
      <c r="E134" s="1"/>
      <c r="F134" s="1"/>
      <c r="G134" s="14"/>
      <c r="I134" s="55"/>
      <c r="J134" s="55"/>
      <c r="K134" s="55"/>
      <c r="L134" s="55"/>
      <c r="M134" s="55"/>
      <c r="N134" s="55"/>
      <c r="O134" s="55"/>
      <c r="P134" s="55"/>
      <c r="Q134" s="1"/>
      <c r="R134" s="1"/>
      <c r="S134" s="1"/>
      <c r="T134" s="1"/>
      <c r="U134" s="1"/>
      <c r="V134" s="1"/>
    </row>
    <row r="135" spans="1:22" s="28" customFormat="1" ht="17.25" customHeight="1">
      <c r="A135" s="1"/>
      <c r="B135" s="1"/>
      <c r="C135" s="1"/>
      <c r="E135" s="1"/>
      <c r="F135" s="1"/>
      <c r="G135" s="14"/>
      <c r="I135" s="55"/>
      <c r="J135" s="55"/>
      <c r="K135" s="55"/>
      <c r="L135" s="55"/>
      <c r="M135" s="55"/>
      <c r="N135" s="55"/>
      <c r="O135" s="55"/>
      <c r="P135" s="55"/>
      <c r="Q135" s="1"/>
      <c r="R135" s="1"/>
      <c r="S135" s="1"/>
      <c r="T135" s="1"/>
      <c r="U135" s="1"/>
      <c r="V135" s="1"/>
    </row>
    <row r="136" spans="1:22" s="28" customFormat="1" ht="17.25" customHeight="1">
      <c r="A136" s="1"/>
      <c r="B136" s="1"/>
      <c r="C136" s="1"/>
      <c r="E136" s="1"/>
      <c r="F136" s="1"/>
      <c r="G136" s="14"/>
      <c r="I136" s="55"/>
      <c r="J136" s="55"/>
      <c r="K136" s="55"/>
      <c r="L136" s="55"/>
      <c r="M136" s="55"/>
      <c r="N136" s="55"/>
      <c r="O136" s="55"/>
      <c r="P136" s="55"/>
      <c r="Q136" s="1"/>
      <c r="R136" s="1"/>
      <c r="S136" s="1"/>
      <c r="T136" s="1"/>
      <c r="U136" s="1"/>
      <c r="V136" s="1"/>
    </row>
    <row r="137" spans="1:22" s="28" customFormat="1" ht="17.25" customHeight="1">
      <c r="A137" s="1"/>
      <c r="B137" s="1"/>
      <c r="C137" s="1"/>
      <c r="E137" s="1"/>
      <c r="F137" s="1"/>
      <c r="G137" s="14"/>
      <c r="I137" s="55"/>
      <c r="J137" s="55"/>
      <c r="K137" s="55"/>
      <c r="L137" s="55"/>
      <c r="M137" s="55"/>
      <c r="N137" s="55"/>
      <c r="O137" s="55"/>
      <c r="P137" s="55"/>
      <c r="Q137" s="1"/>
      <c r="R137" s="1"/>
      <c r="S137" s="1"/>
      <c r="T137" s="1"/>
      <c r="U137" s="1"/>
      <c r="V137" s="1"/>
    </row>
    <row r="138" spans="1:22" s="28" customFormat="1" ht="17.25" customHeight="1">
      <c r="A138" s="1"/>
      <c r="B138" s="1"/>
      <c r="C138" s="1"/>
      <c r="E138" s="1"/>
      <c r="F138" s="1"/>
      <c r="G138" s="14"/>
      <c r="I138" s="55"/>
      <c r="J138" s="55"/>
      <c r="K138" s="55"/>
      <c r="L138" s="55"/>
      <c r="M138" s="55"/>
      <c r="N138" s="55"/>
      <c r="O138" s="55"/>
      <c r="P138" s="55"/>
      <c r="Q138" s="1"/>
      <c r="R138" s="1"/>
      <c r="S138" s="1"/>
      <c r="T138" s="1"/>
      <c r="U138" s="1"/>
      <c r="V138" s="1"/>
    </row>
    <row r="139" spans="1:22" s="28" customFormat="1" ht="17.25" customHeight="1">
      <c r="A139" s="1"/>
      <c r="B139" s="1"/>
      <c r="C139" s="1"/>
      <c r="E139" s="1"/>
      <c r="F139" s="1"/>
      <c r="G139" s="14"/>
      <c r="I139" s="55"/>
      <c r="J139" s="55"/>
      <c r="K139" s="55"/>
      <c r="L139" s="55"/>
      <c r="M139" s="55"/>
      <c r="N139" s="55"/>
      <c r="O139" s="55"/>
      <c r="P139" s="55"/>
      <c r="Q139" s="1"/>
      <c r="R139" s="1"/>
      <c r="S139" s="1"/>
      <c r="T139" s="1"/>
      <c r="U139" s="1"/>
      <c r="V139" s="1"/>
    </row>
    <row r="140" spans="1:22" s="28" customFormat="1" ht="17.25" customHeight="1">
      <c r="A140" s="1"/>
      <c r="B140" s="1"/>
      <c r="C140" s="1"/>
      <c r="E140" s="1"/>
      <c r="F140" s="1"/>
      <c r="G140" s="14"/>
      <c r="I140" s="55"/>
      <c r="J140" s="55"/>
      <c r="K140" s="55"/>
      <c r="L140" s="55"/>
      <c r="M140" s="55"/>
      <c r="N140" s="55"/>
      <c r="O140" s="55"/>
      <c r="P140" s="55"/>
      <c r="Q140" s="1"/>
      <c r="R140" s="1"/>
      <c r="S140" s="1"/>
      <c r="T140" s="1"/>
      <c r="U140" s="1"/>
      <c r="V140" s="1"/>
    </row>
    <row r="141" spans="1:22" s="28" customFormat="1" ht="17.25" customHeight="1">
      <c r="A141" s="1"/>
      <c r="B141" s="1"/>
      <c r="C141" s="1"/>
      <c r="E141" s="1"/>
      <c r="F141" s="1"/>
      <c r="G141" s="14"/>
      <c r="I141" s="55"/>
      <c r="J141" s="55"/>
      <c r="K141" s="55"/>
      <c r="L141" s="55"/>
      <c r="M141" s="55"/>
      <c r="N141" s="55"/>
      <c r="O141" s="55"/>
      <c r="P141" s="55"/>
      <c r="Q141" s="1"/>
      <c r="R141" s="1"/>
      <c r="S141" s="1"/>
      <c r="T141" s="1"/>
      <c r="U141" s="1"/>
      <c r="V141" s="1"/>
    </row>
    <row r="142" spans="1:22" s="28" customFormat="1" ht="17.25" customHeight="1">
      <c r="A142" s="1"/>
      <c r="B142" s="1"/>
      <c r="C142" s="1"/>
      <c r="E142" s="1"/>
      <c r="F142" s="1"/>
      <c r="G142" s="14"/>
      <c r="I142" s="55"/>
      <c r="J142" s="55"/>
      <c r="K142" s="55"/>
      <c r="L142" s="55"/>
      <c r="M142" s="55"/>
      <c r="N142" s="55"/>
      <c r="O142" s="55"/>
      <c r="P142" s="55"/>
      <c r="Q142" s="1"/>
      <c r="R142" s="1"/>
      <c r="S142" s="1"/>
      <c r="T142" s="1"/>
      <c r="U142" s="1"/>
      <c r="V142" s="1"/>
    </row>
  </sheetData>
  <autoFilter ref="A1:V38">
    <filterColumn colId="18">
      <filters>
        <dateGroupItem year="2018" month="5" dateTimeGrouping="month"/>
      </filters>
    </filterColumn>
  </autoFilter>
  <phoneticPr fontId="63" type="noConversion"/>
  <pageMargins left="0.19685039370078741" right="0.19685039370078741" top="0.74803149606299213" bottom="0.74803149606299213" header="0.31496062992125984" footer="0.31496062992125984"/>
  <pageSetup paperSize="9" scale="2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  <pageSetUpPr fitToPage="1"/>
  </sheetPr>
  <dimension ref="A1:W135"/>
  <sheetViews>
    <sheetView zoomScale="90" zoomScaleNormal="90" zoomScaleSheetLayoutView="80" workbookViewId="0">
      <pane ySplit="1" topLeftCell="A2" activePane="bottomLeft" state="frozen"/>
      <selection pane="bottomLeft" activeCell="Q12" sqref="Q12"/>
    </sheetView>
  </sheetViews>
  <sheetFormatPr defaultColWidth="9" defaultRowHeight="17.25" customHeight="1"/>
  <cols>
    <col min="1" max="1" width="15.7109375" style="1" customWidth="1"/>
    <col min="2" max="2" width="10" style="1" customWidth="1"/>
    <col min="3" max="3" width="9.85546875" style="1" customWidth="1"/>
    <col min="4" max="4" width="23.140625" style="28" customWidth="1"/>
    <col min="5" max="5" width="11.28515625" style="1" customWidth="1"/>
    <col min="6" max="6" width="11.7109375" style="1" customWidth="1"/>
    <col min="7" max="7" width="12.28515625" style="16" customWidth="1"/>
    <col min="8" max="8" width="18.28515625" style="28" customWidth="1"/>
    <col min="9" max="16" width="9.140625" style="55" customWidth="1"/>
    <col min="17" max="17" width="11.7109375" style="1" customWidth="1"/>
    <col min="18" max="18" width="22.7109375" style="1" customWidth="1"/>
    <col min="19" max="19" width="11.7109375" style="1" hidden="1" customWidth="1"/>
    <col min="20" max="22" width="11.7109375" style="1" customWidth="1"/>
    <col min="23" max="23" width="13.28515625" style="1" customWidth="1"/>
    <col min="24" max="16384" width="9" style="1"/>
  </cols>
  <sheetData>
    <row r="1" spans="1:23" s="236" customFormat="1" ht="21.75" customHeight="1">
      <c r="A1" s="31" t="s">
        <v>59</v>
      </c>
      <c r="B1" s="31" t="s">
        <v>6</v>
      </c>
      <c r="C1" s="31" t="s">
        <v>61</v>
      </c>
      <c r="D1" s="31" t="s">
        <v>47</v>
      </c>
      <c r="E1" s="42" t="s">
        <v>66</v>
      </c>
      <c r="F1" s="31" t="s">
        <v>4</v>
      </c>
      <c r="G1" s="32" t="s">
        <v>60</v>
      </c>
      <c r="H1" s="33" t="s">
        <v>5</v>
      </c>
      <c r="I1" s="34" t="s">
        <v>33</v>
      </c>
      <c r="J1" s="31" t="s">
        <v>32</v>
      </c>
      <c r="K1" s="34" t="s">
        <v>63</v>
      </c>
      <c r="L1" s="34" t="s">
        <v>64</v>
      </c>
      <c r="M1" s="34" t="s">
        <v>65</v>
      </c>
      <c r="N1" s="34" t="s">
        <v>34</v>
      </c>
      <c r="O1" s="34" t="s">
        <v>35</v>
      </c>
      <c r="P1" s="31" t="s">
        <v>36</v>
      </c>
      <c r="Q1" s="35" t="s">
        <v>12</v>
      </c>
      <c r="R1" s="36" t="s">
        <v>185</v>
      </c>
      <c r="S1" s="36" t="s">
        <v>7</v>
      </c>
      <c r="T1" s="36" t="s">
        <v>23</v>
      </c>
      <c r="U1" s="31" t="s">
        <v>8</v>
      </c>
      <c r="V1" s="36" t="s">
        <v>9</v>
      </c>
      <c r="W1" s="31" t="s">
        <v>1</v>
      </c>
    </row>
    <row r="2" spans="1:23" ht="17.25" customHeight="1">
      <c r="A2" s="2" t="s">
        <v>29</v>
      </c>
      <c r="B2" s="2" t="s">
        <v>13</v>
      </c>
      <c r="C2" s="2" t="s">
        <v>46</v>
      </c>
      <c r="D2" s="58" t="s">
        <v>81</v>
      </c>
      <c r="E2" s="266" t="s">
        <v>67</v>
      </c>
      <c r="F2" s="266" t="s">
        <v>50</v>
      </c>
      <c r="G2" s="266" t="s">
        <v>194</v>
      </c>
      <c r="H2" s="139" t="s">
        <v>41</v>
      </c>
      <c r="I2" s="52">
        <v>0</v>
      </c>
      <c r="J2" s="52">
        <v>0</v>
      </c>
      <c r="K2" s="52">
        <v>0</v>
      </c>
      <c r="L2" s="52">
        <v>0</v>
      </c>
      <c r="M2" s="52">
        <v>0</v>
      </c>
      <c r="N2" s="52">
        <v>10296</v>
      </c>
      <c r="O2" s="52">
        <v>2880</v>
      </c>
      <c r="P2" s="52">
        <v>0</v>
      </c>
      <c r="Q2" s="18">
        <f t="shared" ref="Q2:Q18" si="0">SUM(I2:P2)</f>
        <v>13176</v>
      </c>
      <c r="R2" s="265" t="s">
        <v>217</v>
      </c>
      <c r="S2" s="198" t="s">
        <v>212</v>
      </c>
      <c r="T2" s="198"/>
      <c r="U2" s="198"/>
      <c r="V2" s="198"/>
      <c r="W2" s="5" t="s">
        <v>51</v>
      </c>
    </row>
    <row r="3" spans="1:23" ht="18" customHeight="1">
      <c r="A3" s="2" t="s">
        <v>29</v>
      </c>
      <c r="B3" s="2" t="s">
        <v>13</v>
      </c>
      <c r="C3" s="2" t="s">
        <v>46</v>
      </c>
      <c r="D3" s="58" t="s">
        <v>81</v>
      </c>
      <c r="E3" s="266" t="s">
        <v>67</v>
      </c>
      <c r="F3" s="266" t="s">
        <v>50</v>
      </c>
      <c r="G3" s="266" t="s">
        <v>194</v>
      </c>
      <c r="H3" s="139" t="s">
        <v>38</v>
      </c>
      <c r="I3" s="52">
        <v>0</v>
      </c>
      <c r="J3" s="52">
        <v>0</v>
      </c>
      <c r="K3" s="52">
        <v>0</v>
      </c>
      <c r="L3" s="52">
        <v>0</v>
      </c>
      <c r="M3" s="52">
        <v>0</v>
      </c>
      <c r="N3" s="52">
        <v>4968</v>
      </c>
      <c r="O3" s="52">
        <v>4824</v>
      </c>
      <c r="P3" s="52">
        <v>0</v>
      </c>
      <c r="Q3" s="18">
        <f t="shared" si="0"/>
        <v>9792</v>
      </c>
      <c r="R3" s="265" t="s">
        <v>217</v>
      </c>
      <c r="S3" s="198" t="s">
        <v>212</v>
      </c>
      <c r="T3" s="198"/>
      <c r="U3" s="198"/>
      <c r="V3" s="198"/>
      <c r="W3" s="5" t="s">
        <v>51</v>
      </c>
    </row>
    <row r="4" spans="1:23" ht="17.25" customHeight="1">
      <c r="A4" s="2" t="s">
        <v>29</v>
      </c>
      <c r="B4" s="2" t="s">
        <v>13</v>
      </c>
      <c r="C4" s="2" t="s">
        <v>46</v>
      </c>
      <c r="D4" s="58" t="s">
        <v>81</v>
      </c>
      <c r="E4" s="266" t="s">
        <v>67</v>
      </c>
      <c r="F4" s="266" t="s">
        <v>50</v>
      </c>
      <c r="G4" s="218" t="s">
        <v>205</v>
      </c>
      <c r="H4" s="205" t="s">
        <v>17</v>
      </c>
      <c r="I4" s="52">
        <v>0</v>
      </c>
      <c r="J4" s="52">
        <v>0</v>
      </c>
      <c r="K4" s="52">
        <v>0</v>
      </c>
      <c r="L4" s="52">
        <v>0</v>
      </c>
      <c r="M4" s="206">
        <v>9288</v>
      </c>
      <c r="N4" s="206">
        <v>18912</v>
      </c>
      <c r="O4" s="52">
        <v>0</v>
      </c>
      <c r="P4" s="52">
        <v>0</v>
      </c>
      <c r="Q4" s="192">
        <f t="shared" si="0"/>
        <v>28200</v>
      </c>
      <c r="R4" s="265" t="s">
        <v>217</v>
      </c>
      <c r="S4" s="198" t="s">
        <v>212</v>
      </c>
      <c r="T4" s="198"/>
      <c r="U4" s="198"/>
      <c r="V4" s="198"/>
      <c r="W4" s="5" t="s">
        <v>51</v>
      </c>
    </row>
    <row r="5" spans="1:23" ht="16.5" customHeight="1">
      <c r="A5" s="175" t="s">
        <v>29</v>
      </c>
      <c r="B5" s="175" t="s">
        <v>13</v>
      </c>
      <c r="C5" s="175" t="s">
        <v>46</v>
      </c>
      <c r="D5" s="26" t="s">
        <v>48</v>
      </c>
      <c r="E5" s="266" t="s">
        <v>67</v>
      </c>
      <c r="F5" s="266">
        <v>3000</v>
      </c>
      <c r="G5" s="235" t="s">
        <v>227</v>
      </c>
      <c r="H5" s="205" t="s">
        <v>17</v>
      </c>
      <c r="I5" s="52">
        <v>0</v>
      </c>
      <c r="J5" s="52">
        <v>0</v>
      </c>
      <c r="K5" s="206">
        <v>7331</v>
      </c>
      <c r="L5" s="206">
        <v>14590</v>
      </c>
      <c r="M5" s="206">
        <v>14590</v>
      </c>
      <c r="N5" s="206">
        <v>7331</v>
      </c>
      <c r="O5" s="52">
        <v>0</v>
      </c>
      <c r="P5" s="52">
        <v>0</v>
      </c>
      <c r="Q5" s="192">
        <f t="shared" si="0"/>
        <v>43842</v>
      </c>
      <c r="R5" s="193"/>
      <c r="S5" s="256">
        <v>43255</v>
      </c>
      <c r="T5" s="256">
        <f t="shared" ref="T5:T32" si="1">S5+3</f>
        <v>43258</v>
      </c>
      <c r="U5" s="222" t="s">
        <v>24</v>
      </c>
      <c r="V5" s="256">
        <f t="shared" ref="V5:V32" si="2">T5+22</f>
        <v>43280</v>
      </c>
      <c r="W5" s="5" t="s">
        <v>51</v>
      </c>
    </row>
    <row r="6" spans="1:23" ht="16.5" customHeight="1">
      <c r="A6" s="175" t="s">
        <v>29</v>
      </c>
      <c r="B6" s="175" t="s">
        <v>13</v>
      </c>
      <c r="C6" s="175" t="s">
        <v>46</v>
      </c>
      <c r="D6" s="26" t="s">
        <v>48</v>
      </c>
      <c r="E6" s="266" t="s">
        <v>67</v>
      </c>
      <c r="F6" s="266">
        <v>3000</v>
      </c>
      <c r="G6" s="235" t="s">
        <v>227</v>
      </c>
      <c r="H6" s="205" t="s">
        <v>38</v>
      </c>
      <c r="I6" s="52">
        <v>0</v>
      </c>
      <c r="J6" s="52">
        <v>0</v>
      </c>
      <c r="K6" s="206">
        <v>6312</v>
      </c>
      <c r="L6" s="206">
        <v>8968</v>
      </c>
      <c r="M6" s="206">
        <v>9924</v>
      </c>
      <c r="N6" s="206">
        <v>6312</v>
      </c>
      <c r="O6" s="52">
        <v>0</v>
      </c>
      <c r="P6" s="52">
        <v>0</v>
      </c>
      <c r="Q6" s="192">
        <f t="shared" si="0"/>
        <v>31516</v>
      </c>
      <c r="R6" s="193"/>
      <c r="S6" s="256">
        <v>43255</v>
      </c>
      <c r="T6" s="256">
        <f t="shared" si="1"/>
        <v>43258</v>
      </c>
      <c r="U6" s="222" t="s">
        <v>24</v>
      </c>
      <c r="V6" s="256">
        <f t="shared" si="2"/>
        <v>43280</v>
      </c>
      <c r="W6" s="5" t="s">
        <v>51</v>
      </c>
    </row>
    <row r="7" spans="1:23" ht="16.5" customHeight="1">
      <c r="A7" s="175" t="s">
        <v>29</v>
      </c>
      <c r="B7" s="175" t="s">
        <v>13</v>
      </c>
      <c r="C7" s="175" t="s">
        <v>46</v>
      </c>
      <c r="D7" s="26" t="s">
        <v>48</v>
      </c>
      <c r="E7" s="266" t="s">
        <v>67</v>
      </c>
      <c r="F7" s="266">
        <v>3000</v>
      </c>
      <c r="G7" s="235" t="s">
        <v>227</v>
      </c>
      <c r="H7" s="205" t="s">
        <v>16</v>
      </c>
      <c r="I7" s="52">
        <v>0</v>
      </c>
      <c r="J7" s="52">
        <v>0</v>
      </c>
      <c r="K7" s="206">
        <v>4974</v>
      </c>
      <c r="L7" s="206">
        <v>10956</v>
      </c>
      <c r="M7" s="206">
        <v>10956</v>
      </c>
      <c r="N7" s="206">
        <v>5478</v>
      </c>
      <c r="O7" s="52">
        <v>0</v>
      </c>
      <c r="P7" s="52">
        <v>0</v>
      </c>
      <c r="Q7" s="192">
        <f t="shared" si="0"/>
        <v>32364</v>
      </c>
      <c r="R7" s="193"/>
      <c r="S7" s="256">
        <v>43255</v>
      </c>
      <c r="T7" s="256">
        <f t="shared" si="1"/>
        <v>43258</v>
      </c>
      <c r="U7" s="222" t="s">
        <v>24</v>
      </c>
      <c r="V7" s="256">
        <f t="shared" si="2"/>
        <v>43280</v>
      </c>
      <c r="W7" s="5" t="s">
        <v>51</v>
      </c>
    </row>
    <row r="8" spans="1:23" ht="16.5" customHeight="1">
      <c r="A8" s="175" t="s">
        <v>29</v>
      </c>
      <c r="B8" s="175" t="s">
        <v>13</v>
      </c>
      <c r="C8" s="175" t="s">
        <v>46</v>
      </c>
      <c r="D8" s="26" t="s">
        <v>48</v>
      </c>
      <c r="E8" s="266" t="s">
        <v>67</v>
      </c>
      <c r="F8" s="266">
        <v>3000</v>
      </c>
      <c r="G8" s="235" t="s">
        <v>227</v>
      </c>
      <c r="H8" s="205" t="s">
        <v>40</v>
      </c>
      <c r="I8" s="52">
        <v>0</v>
      </c>
      <c r="J8" s="52">
        <v>0</v>
      </c>
      <c r="K8" s="206">
        <v>5944</v>
      </c>
      <c r="L8" s="206">
        <v>12816</v>
      </c>
      <c r="M8" s="206">
        <v>13816</v>
      </c>
      <c r="N8" s="206">
        <v>4944</v>
      </c>
      <c r="O8" s="52">
        <v>0</v>
      </c>
      <c r="P8" s="52">
        <v>0</v>
      </c>
      <c r="Q8" s="192">
        <f t="shared" si="0"/>
        <v>37520</v>
      </c>
      <c r="R8" s="193"/>
      <c r="S8" s="256">
        <v>43255</v>
      </c>
      <c r="T8" s="256">
        <f t="shared" si="1"/>
        <v>43258</v>
      </c>
      <c r="U8" s="222" t="s">
        <v>24</v>
      </c>
      <c r="V8" s="256">
        <f t="shared" si="2"/>
        <v>43280</v>
      </c>
      <c r="W8" s="5" t="s">
        <v>51</v>
      </c>
    </row>
    <row r="9" spans="1:23" ht="16.5" customHeight="1">
      <c r="A9" s="175" t="s">
        <v>29</v>
      </c>
      <c r="B9" s="175" t="s">
        <v>13</v>
      </c>
      <c r="C9" s="175" t="s">
        <v>46</v>
      </c>
      <c r="D9" s="26" t="s">
        <v>48</v>
      </c>
      <c r="E9" s="266" t="s">
        <v>67</v>
      </c>
      <c r="F9" s="266">
        <v>3000</v>
      </c>
      <c r="G9" s="235" t="s">
        <v>227</v>
      </c>
      <c r="H9" s="205" t="s">
        <v>41</v>
      </c>
      <c r="I9" s="52">
        <v>0</v>
      </c>
      <c r="J9" s="52">
        <v>0</v>
      </c>
      <c r="K9" s="206">
        <v>8628</v>
      </c>
      <c r="L9" s="206">
        <v>16984</v>
      </c>
      <c r="M9" s="206">
        <v>16984</v>
      </c>
      <c r="N9" s="206">
        <v>8628</v>
      </c>
      <c r="O9" s="52">
        <v>0</v>
      </c>
      <c r="P9" s="52">
        <v>0</v>
      </c>
      <c r="Q9" s="192">
        <f t="shared" si="0"/>
        <v>51224</v>
      </c>
      <c r="R9" s="193"/>
      <c r="S9" s="256">
        <v>43255</v>
      </c>
      <c r="T9" s="256">
        <f t="shared" si="1"/>
        <v>43258</v>
      </c>
      <c r="U9" s="222" t="s">
        <v>24</v>
      </c>
      <c r="V9" s="256">
        <f t="shared" si="2"/>
        <v>43280</v>
      </c>
      <c r="W9" s="5" t="s">
        <v>51</v>
      </c>
    </row>
    <row r="10" spans="1:23" ht="16.5" customHeight="1">
      <c r="A10" s="175" t="s">
        <v>29</v>
      </c>
      <c r="B10" s="175" t="s">
        <v>13</v>
      </c>
      <c r="C10" s="175" t="s">
        <v>46</v>
      </c>
      <c r="D10" s="26" t="s">
        <v>48</v>
      </c>
      <c r="E10" s="266" t="s">
        <v>67</v>
      </c>
      <c r="F10" s="266">
        <v>3000</v>
      </c>
      <c r="G10" s="235" t="s">
        <v>227</v>
      </c>
      <c r="H10" s="205" t="s">
        <v>15</v>
      </c>
      <c r="I10" s="52">
        <v>0</v>
      </c>
      <c r="J10" s="52">
        <v>0</v>
      </c>
      <c r="K10" s="206">
        <v>5560</v>
      </c>
      <c r="L10" s="206">
        <v>11120</v>
      </c>
      <c r="M10" s="206">
        <v>11120</v>
      </c>
      <c r="N10" s="206">
        <v>5560</v>
      </c>
      <c r="O10" s="52">
        <v>0</v>
      </c>
      <c r="P10" s="52">
        <v>0</v>
      </c>
      <c r="Q10" s="192">
        <f t="shared" si="0"/>
        <v>33360</v>
      </c>
      <c r="R10" s="193"/>
      <c r="S10" s="256">
        <v>43255</v>
      </c>
      <c r="T10" s="256">
        <f t="shared" si="1"/>
        <v>43258</v>
      </c>
      <c r="U10" s="222" t="s">
        <v>24</v>
      </c>
      <c r="V10" s="256">
        <f t="shared" si="2"/>
        <v>43280</v>
      </c>
      <c r="W10" s="5" t="s">
        <v>51</v>
      </c>
    </row>
    <row r="11" spans="1:23" ht="16.5" customHeight="1">
      <c r="A11" s="175" t="s">
        <v>29</v>
      </c>
      <c r="B11" s="175" t="s">
        <v>13</v>
      </c>
      <c r="C11" s="175" t="s">
        <v>46</v>
      </c>
      <c r="D11" s="26" t="s">
        <v>48</v>
      </c>
      <c r="E11" s="266" t="s">
        <v>67</v>
      </c>
      <c r="F11" s="266">
        <v>3000</v>
      </c>
      <c r="G11" s="235" t="s">
        <v>227</v>
      </c>
      <c r="H11" s="205" t="s">
        <v>216</v>
      </c>
      <c r="I11" s="52">
        <v>0</v>
      </c>
      <c r="J11" s="52">
        <v>0</v>
      </c>
      <c r="K11" s="206">
        <v>2640</v>
      </c>
      <c r="L11" s="206">
        <v>5280</v>
      </c>
      <c r="M11" s="206">
        <v>5280</v>
      </c>
      <c r="N11" s="206">
        <v>2640</v>
      </c>
      <c r="O11" s="52">
        <v>0</v>
      </c>
      <c r="P11" s="52">
        <v>0</v>
      </c>
      <c r="Q11" s="192">
        <f t="shared" si="0"/>
        <v>15840</v>
      </c>
      <c r="R11" s="193"/>
      <c r="S11" s="256">
        <v>43255</v>
      </c>
      <c r="T11" s="256">
        <f t="shared" si="1"/>
        <v>43258</v>
      </c>
      <c r="U11" s="222" t="s">
        <v>24</v>
      </c>
      <c r="V11" s="256">
        <f t="shared" si="2"/>
        <v>43280</v>
      </c>
      <c r="W11" s="5" t="s">
        <v>51</v>
      </c>
    </row>
    <row r="12" spans="1:23" ht="16.5" customHeight="1">
      <c r="A12" s="175" t="s">
        <v>29</v>
      </c>
      <c r="B12" s="175" t="s">
        <v>13</v>
      </c>
      <c r="C12" s="175" t="s">
        <v>46</v>
      </c>
      <c r="D12" s="176" t="s">
        <v>49</v>
      </c>
      <c r="E12" s="218" t="s">
        <v>68</v>
      </c>
      <c r="F12" s="218">
        <v>4000</v>
      </c>
      <c r="G12" s="235" t="s">
        <v>227</v>
      </c>
      <c r="H12" s="205" t="s">
        <v>17</v>
      </c>
      <c r="I12" s="52">
        <v>0</v>
      </c>
      <c r="J12" s="52">
        <v>0</v>
      </c>
      <c r="K12" s="206">
        <v>4044</v>
      </c>
      <c r="L12" s="206">
        <v>4044</v>
      </c>
      <c r="M12" s="206">
        <v>4044</v>
      </c>
      <c r="N12" s="52">
        <v>0</v>
      </c>
      <c r="O12" s="52">
        <v>0</v>
      </c>
      <c r="P12" s="52">
        <v>0</v>
      </c>
      <c r="Q12" s="192">
        <f t="shared" si="0"/>
        <v>12132</v>
      </c>
      <c r="R12" s="193"/>
      <c r="S12" s="256">
        <v>43255</v>
      </c>
      <c r="T12" s="256">
        <f t="shared" si="1"/>
        <v>43258</v>
      </c>
      <c r="U12" s="222" t="s">
        <v>24</v>
      </c>
      <c r="V12" s="256">
        <f t="shared" si="2"/>
        <v>43280</v>
      </c>
      <c r="W12" s="5" t="s">
        <v>51</v>
      </c>
    </row>
    <row r="13" spans="1:23" ht="17.25" customHeight="1">
      <c r="A13" s="175" t="s">
        <v>29</v>
      </c>
      <c r="B13" s="175" t="s">
        <v>13</v>
      </c>
      <c r="C13" s="175" t="s">
        <v>46</v>
      </c>
      <c r="D13" s="176" t="s">
        <v>49</v>
      </c>
      <c r="E13" s="218" t="s">
        <v>68</v>
      </c>
      <c r="F13" s="218">
        <v>4000</v>
      </c>
      <c r="G13" s="235" t="s">
        <v>227</v>
      </c>
      <c r="H13" s="205" t="s">
        <v>38</v>
      </c>
      <c r="I13" s="52">
        <v>0</v>
      </c>
      <c r="J13" s="52">
        <v>0</v>
      </c>
      <c r="K13" s="206">
        <v>3504</v>
      </c>
      <c r="L13" s="206">
        <v>3504</v>
      </c>
      <c r="M13" s="206">
        <v>3504</v>
      </c>
      <c r="N13" s="52">
        <v>0</v>
      </c>
      <c r="O13" s="52">
        <v>0</v>
      </c>
      <c r="P13" s="52">
        <v>0</v>
      </c>
      <c r="Q13" s="192">
        <f t="shared" si="0"/>
        <v>10512</v>
      </c>
      <c r="R13" s="193"/>
      <c r="S13" s="256">
        <v>43255</v>
      </c>
      <c r="T13" s="256">
        <f t="shared" si="1"/>
        <v>43258</v>
      </c>
      <c r="U13" s="222" t="s">
        <v>24</v>
      </c>
      <c r="V13" s="256">
        <f t="shared" si="2"/>
        <v>43280</v>
      </c>
      <c r="W13" s="5" t="s">
        <v>51</v>
      </c>
    </row>
    <row r="14" spans="1:23" ht="19.5" customHeight="1">
      <c r="A14" s="175" t="s">
        <v>29</v>
      </c>
      <c r="B14" s="175" t="s">
        <v>13</v>
      </c>
      <c r="C14" s="175" t="s">
        <v>46</v>
      </c>
      <c r="D14" s="176" t="s">
        <v>49</v>
      </c>
      <c r="E14" s="218" t="s">
        <v>68</v>
      </c>
      <c r="F14" s="218">
        <v>4000</v>
      </c>
      <c r="G14" s="235" t="s">
        <v>227</v>
      </c>
      <c r="H14" s="205" t="s">
        <v>16</v>
      </c>
      <c r="I14" s="52">
        <v>0</v>
      </c>
      <c r="J14" s="52">
        <v>0</v>
      </c>
      <c r="K14" s="206">
        <v>2136</v>
      </c>
      <c r="L14" s="206">
        <v>2136</v>
      </c>
      <c r="M14" s="206">
        <v>2136</v>
      </c>
      <c r="N14" s="52">
        <v>0</v>
      </c>
      <c r="O14" s="52">
        <v>0</v>
      </c>
      <c r="P14" s="52">
        <v>0</v>
      </c>
      <c r="Q14" s="192">
        <f t="shared" si="0"/>
        <v>6408</v>
      </c>
      <c r="R14" s="193"/>
      <c r="S14" s="256">
        <v>43255</v>
      </c>
      <c r="T14" s="256">
        <f t="shared" si="1"/>
        <v>43258</v>
      </c>
      <c r="U14" s="222" t="s">
        <v>24</v>
      </c>
      <c r="V14" s="256">
        <f t="shared" si="2"/>
        <v>43280</v>
      </c>
      <c r="W14" s="5" t="s">
        <v>51</v>
      </c>
    </row>
    <row r="15" spans="1:23" ht="16.5" customHeight="1">
      <c r="A15" s="175" t="s">
        <v>29</v>
      </c>
      <c r="B15" s="175" t="s">
        <v>13</v>
      </c>
      <c r="C15" s="175" t="s">
        <v>46</v>
      </c>
      <c r="D15" s="176" t="s">
        <v>49</v>
      </c>
      <c r="E15" s="218" t="s">
        <v>68</v>
      </c>
      <c r="F15" s="218">
        <v>4000</v>
      </c>
      <c r="G15" s="235" t="s">
        <v>227</v>
      </c>
      <c r="H15" s="205" t="s">
        <v>40</v>
      </c>
      <c r="I15" s="52">
        <v>0</v>
      </c>
      <c r="J15" s="52">
        <v>0</v>
      </c>
      <c r="K15" s="206">
        <v>3256</v>
      </c>
      <c r="L15" s="206">
        <v>1056</v>
      </c>
      <c r="M15" s="206">
        <v>956</v>
      </c>
      <c r="N15" s="52">
        <v>0</v>
      </c>
      <c r="O15" s="52">
        <v>0</v>
      </c>
      <c r="P15" s="52">
        <v>0</v>
      </c>
      <c r="Q15" s="192">
        <f t="shared" si="0"/>
        <v>5268</v>
      </c>
      <c r="R15" s="193"/>
      <c r="S15" s="256">
        <v>43255</v>
      </c>
      <c r="T15" s="256">
        <f t="shared" si="1"/>
        <v>43258</v>
      </c>
      <c r="U15" s="222" t="s">
        <v>24</v>
      </c>
      <c r="V15" s="256">
        <f t="shared" si="2"/>
        <v>43280</v>
      </c>
      <c r="W15" s="5" t="s">
        <v>51</v>
      </c>
    </row>
    <row r="16" spans="1:23" ht="16.5" customHeight="1">
      <c r="A16" s="175" t="s">
        <v>29</v>
      </c>
      <c r="B16" s="175" t="s">
        <v>13</v>
      </c>
      <c r="C16" s="175" t="s">
        <v>46</v>
      </c>
      <c r="D16" s="176" t="s">
        <v>49</v>
      </c>
      <c r="E16" s="218" t="s">
        <v>68</v>
      </c>
      <c r="F16" s="218">
        <v>4000</v>
      </c>
      <c r="G16" s="235" t="s">
        <v>227</v>
      </c>
      <c r="H16" s="205" t="s">
        <v>41</v>
      </c>
      <c r="I16" s="52">
        <v>0</v>
      </c>
      <c r="J16" s="52">
        <v>0</v>
      </c>
      <c r="K16" s="206">
        <v>9942</v>
      </c>
      <c r="L16" s="206">
        <v>9942</v>
      </c>
      <c r="M16" s="206">
        <v>9942</v>
      </c>
      <c r="N16" s="52">
        <v>0</v>
      </c>
      <c r="O16" s="52">
        <v>0</v>
      </c>
      <c r="P16" s="52">
        <v>0</v>
      </c>
      <c r="Q16" s="192">
        <f t="shared" si="0"/>
        <v>29826</v>
      </c>
      <c r="R16" s="193"/>
      <c r="S16" s="256">
        <v>43255</v>
      </c>
      <c r="T16" s="256">
        <f t="shared" si="1"/>
        <v>43258</v>
      </c>
      <c r="U16" s="222" t="s">
        <v>24</v>
      </c>
      <c r="V16" s="256">
        <f t="shared" si="2"/>
        <v>43280</v>
      </c>
      <c r="W16" s="5" t="s">
        <v>51</v>
      </c>
    </row>
    <row r="17" spans="1:23" ht="16.5" customHeight="1">
      <c r="A17" s="175" t="s">
        <v>29</v>
      </c>
      <c r="B17" s="175" t="s">
        <v>13</v>
      </c>
      <c r="C17" s="175" t="s">
        <v>46</v>
      </c>
      <c r="D17" s="176" t="s">
        <v>49</v>
      </c>
      <c r="E17" s="218" t="s">
        <v>68</v>
      </c>
      <c r="F17" s="218">
        <v>4000</v>
      </c>
      <c r="G17" s="235" t="s">
        <v>227</v>
      </c>
      <c r="H17" s="205" t="s">
        <v>15</v>
      </c>
      <c r="I17" s="52">
        <v>0</v>
      </c>
      <c r="J17" s="52">
        <v>0</v>
      </c>
      <c r="K17" s="206">
        <v>3250</v>
      </c>
      <c r="L17" s="206">
        <v>3250</v>
      </c>
      <c r="M17" s="206">
        <v>3250</v>
      </c>
      <c r="N17" s="52">
        <v>0</v>
      </c>
      <c r="O17" s="52">
        <v>0</v>
      </c>
      <c r="P17" s="52">
        <v>0</v>
      </c>
      <c r="Q17" s="192">
        <f t="shared" si="0"/>
        <v>9750</v>
      </c>
      <c r="R17" s="193"/>
      <c r="S17" s="256">
        <v>43255</v>
      </c>
      <c r="T17" s="256">
        <f t="shared" si="1"/>
        <v>43258</v>
      </c>
      <c r="U17" s="222" t="s">
        <v>24</v>
      </c>
      <c r="V17" s="256">
        <f t="shared" si="2"/>
        <v>43280</v>
      </c>
      <c r="W17" s="5" t="s">
        <v>51</v>
      </c>
    </row>
    <row r="18" spans="1:23" ht="16.5" customHeight="1">
      <c r="A18" s="175" t="s">
        <v>29</v>
      </c>
      <c r="B18" s="175" t="s">
        <v>13</v>
      </c>
      <c r="C18" s="175" t="s">
        <v>46</v>
      </c>
      <c r="D18" s="176" t="s">
        <v>49</v>
      </c>
      <c r="E18" s="218" t="s">
        <v>68</v>
      </c>
      <c r="F18" s="218">
        <v>4000</v>
      </c>
      <c r="G18" s="235" t="s">
        <v>227</v>
      </c>
      <c r="H18" s="205" t="s">
        <v>216</v>
      </c>
      <c r="I18" s="52">
        <v>0</v>
      </c>
      <c r="J18" s="52">
        <v>0</v>
      </c>
      <c r="K18" s="206">
        <v>1400</v>
      </c>
      <c r="L18" s="206">
        <v>1400</v>
      </c>
      <c r="M18" s="206">
        <v>1400</v>
      </c>
      <c r="N18" s="52">
        <v>0</v>
      </c>
      <c r="O18" s="52">
        <v>0</v>
      </c>
      <c r="P18" s="52">
        <v>0</v>
      </c>
      <c r="Q18" s="192">
        <f t="shared" si="0"/>
        <v>4200</v>
      </c>
      <c r="R18" s="193"/>
      <c r="S18" s="256">
        <v>43255</v>
      </c>
      <c r="T18" s="256">
        <f t="shared" si="1"/>
        <v>43258</v>
      </c>
      <c r="U18" s="222" t="s">
        <v>24</v>
      </c>
      <c r="V18" s="256">
        <f t="shared" si="2"/>
        <v>43280</v>
      </c>
      <c r="W18" s="5" t="s">
        <v>51</v>
      </c>
    </row>
    <row r="19" spans="1:23" ht="16.5" customHeight="1">
      <c r="A19" s="175" t="s">
        <v>29</v>
      </c>
      <c r="B19" s="175" t="s">
        <v>13</v>
      </c>
      <c r="C19" s="175" t="s">
        <v>46</v>
      </c>
      <c r="D19" s="26" t="s">
        <v>48</v>
      </c>
      <c r="E19" s="266" t="s">
        <v>67</v>
      </c>
      <c r="F19" s="266">
        <v>3000</v>
      </c>
      <c r="G19" s="235" t="s">
        <v>233</v>
      </c>
      <c r="H19" s="205" t="s">
        <v>17</v>
      </c>
      <c r="I19" s="52">
        <v>0</v>
      </c>
      <c r="J19" s="52">
        <v>0</v>
      </c>
      <c r="K19" s="206">
        <v>7331</v>
      </c>
      <c r="L19" s="206">
        <v>14590</v>
      </c>
      <c r="M19" s="206">
        <v>14590</v>
      </c>
      <c r="N19" s="206">
        <v>7331</v>
      </c>
      <c r="O19" s="52">
        <v>0</v>
      </c>
      <c r="P19" s="52">
        <v>0</v>
      </c>
      <c r="Q19" s="192">
        <f>SUM(I19:P19)</f>
        <v>43842</v>
      </c>
      <c r="R19" s="193"/>
      <c r="S19" s="256">
        <v>43283</v>
      </c>
      <c r="T19" s="256">
        <f t="shared" si="1"/>
        <v>43286</v>
      </c>
      <c r="U19" s="222" t="s">
        <v>24</v>
      </c>
      <c r="V19" s="256">
        <f t="shared" si="2"/>
        <v>43308</v>
      </c>
      <c r="W19" s="5" t="s">
        <v>51</v>
      </c>
    </row>
    <row r="20" spans="1:23" ht="16.5" customHeight="1">
      <c r="A20" s="175" t="s">
        <v>29</v>
      </c>
      <c r="B20" s="175" t="s">
        <v>13</v>
      </c>
      <c r="C20" s="175" t="s">
        <v>46</v>
      </c>
      <c r="D20" s="26" t="s">
        <v>48</v>
      </c>
      <c r="E20" s="266" t="s">
        <v>67</v>
      </c>
      <c r="F20" s="266">
        <v>3000</v>
      </c>
      <c r="G20" s="235" t="s">
        <v>233</v>
      </c>
      <c r="H20" s="205" t="s">
        <v>38</v>
      </c>
      <c r="I20" s="52">
        <v>0</v>
      </c>
      <c r="J20" s="52">
        <v>0</v>
      </c>
      <c r="K20" s="206">
        <v>6312</v>
      </c>
      <c r="L20" s="206">
        <v>12424</v>
      </c>
      <c r="M20" s="206">
        <v>12424</v>
      </c>
      <c r="N20" s="206">
        <v>6312</v>
      </c>
      <c r="O20" s="52">
        <v>0</v>
      </c>
      <c r="P20" s="52">
        <v>0</v>
      </c>
      <c r="Q20" s="192">
        <f t="shared" ref="Q20:Q32" si="3">SUM(I20:P20)</f>
        <v>37472</v>
      </c>
      <c r="R20" s="193"/>
      <c r="S20" s="256">
        <v>43283</v>
      </c>
      <c r="T20" s="256">
        <f t="shared" si="1"/>
        <v>43286</v>
      </c>
      <c r="U20" s="222" t="s">
        <v>24</v>
      </c>
      <c r="V20" s="256">
        <f t="shared" si="2"/>
        <v>43308</v>
      </c>
      <c r="W20" s="5" t="s">
        <v>51</v>
      </c>
    </row>
    <row r="21" spans="1:23" ht="16.5" customHeight="1">
      <c r="A21" s="175" t="s">
        <v>29</v>
      </c>
      <c r="B21" s="175" t="s">
        <v>13</v>
      </c>
      <c r="C21" s="175" t="s">
        <v>46</v>
      </c>
      <c r="D21" s="26" t="s">
        <v>48</v>
      </c>
      <c r="E21" s="266" t="s">
        <v>67</v>
      </c>
      <c r="F21" s="266">
        <v>3000</v>
      </c>
      <c r="G21" s="235" t="s">
        <v>233</v>
      </c>
      <c r="H21" s="205" t="s">
        <v>16</v>
      </c>
      <c r="I21" s="52">
        <v>0</v>
      </c>
      <c r="J21" s="52">
        <v>0</v>
      </c>
      <c r="K21" s="206">
        <v>5478</v>
      </c>
      <c r="L21" s="206">
        <v>10956</v>
      </c>
      <c r="M21" s="206">
        <v>10956</v>
      </c>
      <c r="N21" s="206">
        <v>5478</v>
      </c>
      <c r="O21" s="52">
        <v>0</v>
      </c>
      <c r="P21" s="52">
        <v>0</v>
      </c>
      <c r="Q21" s="192">
        <f t="shared" si="3"/>
        <v>32868</v>
      </c>
      <c r="R21" s="193"/>
      <c r="S21" s="256">
        <v>43283</v>
      </c>
      <c r="T21" s="256">
        <f t="shared" si="1"/>
        <v>43286</v>
      </c>
      <c r="U21" s="222" t="s">
        <v>24</v>
      </c>
      <c r="V21" s="256">
        <f t="shared" si="2"/>
        <v>43308</v>
      </c>
      <c r="W21" s="5" t="s">
        <v>51</v>
      </c>
    </row>
    <row r="22" spans="1:23" ht="16.5" customHeight="1">
      <c r="A22" s="175" t="s">
        <v>29</v>
      </c>
      <c r="B22" s="175" t="s">
        <v>13</v>
      </c>
      <c r="C22" s="175" t="s">
        <v>46</v>
      </c>
      <c r="D22" s="26" t="s">
        <v>48</v>
      </c>
      <c r="E22" s="266" t="s">
        <v>67</v>
      </c>
      <c r="F22" s="266">
        <v>3000</v>
      </c>
      <c r="G22" s="235" t="s">
        <v>233</v>
      </c>
      <c r="H22" s="205" t="s">
        <v>40</v>
      </c>
      <c r="I22" s="52">
        <v>0</v>
      </c>
      <c r="J22" s="52">
        <v>0</v>
      </c>
      <c r="K22" s="206">
        <v>6944</v>
      </c>
      <c r="L22" s="206">
        <v>13816</v>
      </c>
      <c r="M22" s="206">
        <v>13816</v>
      </c>
      <c r="N22" s="206">
        <v>6944</v>
      </c>
      <c r="O22" s="52">
        <v>0</v>
      </c>
      <c r="P22" s="52">
        <v>0</v>
      </c>
      <c r="Q22" s="192">
        <f t="shared" si="3"/>
        <v>41520</v>
      </c>
      <c r="R22" s="193"/>
      <c r="S22" s="256">
        <v>43283</v>
      </c>
      <c r="T22" s="256">
        <f t="shared" si="1"/>
        <v>43286</v>
      </c>
      <c r="U22" s="222" t="s">
        <v>24</v>
      </c>
      <c r="V22" s="256">
        <f t="shared" si="2"/>
        <v>43308</v>
      </c>
      <c r="W22" s="5" t="s">
        <v>51</v>
      </c>
    </row>
    <row r="23" spans="1:23" ht="16.5" customHeight="1">
      <c r="A23" s="175" t="s">
        <v>29</v>
      </c>
      <c r="B23" s="175" t="s">
        <v>13</v>
      </c>
      <c r="C23" s="175" t="s">
        <v>46</v>
      </c>
      <c r="D23" s="26" t="s">
        <v>48</v>
      </c>
      <c r="E23" s="266" t="s">
        <v>67</v>
      </c>
      <c r="F23" s="266">
        <v>3000</v>
      </c>
      <c r="G23" s="235" t="s">
        <v>233</v>
      </c>
      <c r="H23" s="205" t="s">
        <v>41</v>
      </c>
      <c r="I23" s="52">
        <v>0</v>
      </c>
      <c r="J23" s="52">
        <v>0</v>
      </c>
      <c r="K23" s="206">
        <v>8628</v>
      </c>
      <c r="L23" s="206">
        <v>16984</v>
      </c>
      <c r="M23" s="206">
        <v>16984</v>
      </c>
      <c r="N23" s="206">
        <v>8628</v>
      </c>
      <c r="O23" s="52">
        <v>0</v>
      </c>
      <c r="P23" s="52">
        <v>0</v>
      </c>
      <c r="Q23" s="192">
        <f t="shared" si="3"/>
        <v>51224</v>
      </c>
      <c r="R23" s="193"/>
      <c r="S23" s="256">
        <v>43283</v>
      </c>
      <c r="T23" s="256">
        <f t="shared" si="1"/>
        <v>43286</v>
      </c>
      <c r="U23" s="222" t="s">
        <v>24</v>
      </c>
      <c r="V23" s="256">
        <f t="shared" si="2"/>
        <v>43308</v>
      </c>
      <c r="W23" s="5" t="s">
        <v>51</v>
      </c>
    </row>
    <row r="24" spans="1:23" ht="16.5" customHeight="1">
      <c r="A24" s="175" t="s">
        <v>29</v>
      </c>
      <c r="B24" s="175" t="s">
        <v>13</v>
      </c>
      <c r="C24" s="175" t="s">
        <v>46</v>
      </c>
      <c r="D24" s="26" t="s">
        <v>48</v>
      </c>
      <c r="E24" s="266" t="s">
        <v>67</v>
      </c>
      <c r="F24" s="266">
        <v>3000</v>
      </c>
      <c r="G24" s="235" t="s">
        <v>233</v>
      </c>
      <c r="H24" s="205" t="s">
        <v>15</v>
      </c>
      <c r="I24" s="52">
        <v>0</v>
      </c>
      <c r="J24" s="52">
        <v>0</v>
      </c>
      <c r="K24" s="206">
        <v>5560</v>
      </c>
      <c r="L24" s="206">
        <v>11120</v>
      </c>
      <c r="M24" s="206">
        <v>11120</v>
      </c>
      <c r="N24" s="206">
        <v>5560</v>
      </c>
      <c r="O24" s="52">
        <v>0</v>
      </c>
      <c r="P24" s="52">
        <v>0</v>
      </c>
      <c r="Q24" s="192">
        <f t="shared" si="3"/>
        <v>33360</v>
      </c>
      <c r="R24" s="193"/>
      <c r="S24" s="256">
        <v>43283</v>
      </c>
      <c r="T24" s="256">
        <f t="shared" si="1"/>
        <v>43286</v>
      </c>
      <c r="U24" s="222" t="s">
        <v>24</v>
      </c>
      <c r="V24" s="256">
        <f t="shared" si="2"/>
        <v>43308</v>
      </c>
      <c r="W24" s="5" t="s">
        <v>51</v>
      </c>
    </row>
    <row r="25" spans="1:23" ht="16.5" customHeight="1">
      <c r="A25" s="175" t="s">
        <v>29</v>
      </c>
      <c r="B25" s="175" t="s">
        <v>13</v>
      </c>
      <c r="C25" s="175" t="s">
        <v>46</v>
      </c>
      <c r="D25" s="26" t="s">
        <v>48</v>
      </c>
      <c r="E25" s="266" t="s">
        <v>67</v>
      </c>
      <c r="F25" s="266">
        <v>3000</v>
      </c>
      <c r="G25" s="235" t="s">
        <v>233</v>
      </c>
      <c r="H25" s="205" t="s">
        <v>216</v>
      </c>
      <c r="I25" s="52">
        <v>0</v>
      </c>
      <c r="J25" s="52">
        <v>0</v>
      </c>
      <c r="K25" s="206">
        <v>2640</v>
      </c>
      <c r="L25" s="206">
        <v>5280</v>
      </c>
      <c r="M25" s="206">
        <v>5280</v>
      </c>
      <c r="N25" s="206">
        <v>2640</v>
      </c>
      <c r="O25" s="52">
        <v>0</v>
      </c>
      <c r="P25" s="52">
        <v>0</v>
      </c>
      <c r="Q25" s="192">
        <f t="shared" si="3"/>
        <v>15840</v>
      </c>
      <c r="R25" s="193"/>
      <c r="S25" s="256">
        <v>43283</v>
      </c>
      <c r="T25" s="256">
        <f t="shared" si="1"/>
        <v>43286</v>
      </c>
      <c r="U25" s="222" t="s">
        <v>24</v>
      </c>
      <c r="V25" s="256">
        <f t="shared" si="2"/>
        <v>43308</v>
      </c>
      <c r="W25" s="5" t="s">
        <v>51</v>
      </c>
    </row>
    <row r="26" spans="1:23" ht="16.5" customHeight="1">
      <c r="A26" s="175" t="s">
        <v>29</v>
      </c>
      <c r="B26" s="175" t="s">
        <v>13</v>
      </c>
      <c r="C26" s="175" t="s">
        <v>46</v>
      </c>
      <c r="D26" s="176" t="s">
        <v>49</v>
      </c>
      <c r="E26" s="218" t="s">
        <v>68</v>
      </c>
      <c r="F26" s="218">
        <v>4000</v>
      </c>
      <c r="G26" s="235" t="s">
        <v>233</v>
      </c>
      <c r="H26" s="205" t="s">
        <v>17</v>
      </c>
      <c r="I26" s="52">
        <v>0</v>
      </c>
      <c r="J26" s="52">
        <v>0</v>
      </c>
      <c r="K26" s="206">
        <v>4044</v>
      </c>
      <c r="L26" s="206">
        <v>4044</v>
      </c>
      <c r="M26" s="206">
        <v>4044</v>
      </c>
      <c r="N26" s="52">
        <v>0</v>
      </c>
      <c r="O26" s="52">
        <v>0</v>
      </c>
      <c r="P26" s="52">
        <v>0</v>
      </c>
      <c r="Q26" s="192">
        <f t="shared" si="3"/>
        <v>12132</v>
      </c>
      <c r="R26" s="193"/>
      <c r="S26" s="256">
        <v>43283</v>
      </c>
      <c r="T26" s="256">
        <f t="shared" si="1"/>
        <v>43286</v>
      </c>
      <c r="U26" s="222" t="s">
        <v>24</v>
      </c>
      <c r="V26" s="256">
        <f t="shared" si="2"/>
        <v>43308</v>
      </c>
      <c r="W26" s="5" t="s">
        <v>51</v>
      </c>
    </row>
    <row r="27" spans="1:23" ht="16.5" customHeight="1">
      <c r="A27" s="175" t="s">
        <v>29</v>
      </c>
      <c r="B27" s="175" t="s">
        <v>13</v>
      </c>
      <c r="C27" s="175" t="s">
        <v>46</v>
      </c>
      <c r="D27" s="176" t="s">
        <v>49</v>
      </c>
      <c r="E27" s="218" t="s">
        <v>68</v>
      </c>
      <c r="F27" s="218">
        <v>4000</v>
      </c>
      <c r="G27" s="235" t="s">
        <v>233</v>
      </c>
      <c r="H27" s="205" t="s">
        <v>38</v>
      </c>
      <c r="I27" s="52">
        <v>0</v>
      </c>
      <c r="J27" s="52">
        <v>0</v>
      </c>
      <c r="K27" s="206">
        <v>3504</v>
      </c>
      <c r="L27" s="206">
        <v>3504</v>
      </c>
      <c r="M27" s="206">
        <v>3504</v>
      </c>
      <c r="N27" s="52">
        <v>0</v>
      </c>
      <c r="O27" s="52">
        <v>0</v>
      </c>
      <c r="P27" s="52">
        <v>0</v>
      </c>
      <c r="Q27" s="192">
        <f t="shared" si="3"/>
        <v>10512</v>
      </c>
      <c r="R27" s="193"/>
      <c r="S27" s="256">
        <v>43283</v>
      </c>
      <c r="T27" s="256">
        <f t="shared" si="1"/>
        <v>43286</v>
      </c>
      <c r="U27" s="222" t="s">
        <v>24</v>
      </c>
      <c r="V27" s="256">
        <f t="shared" si="2"/>
        <v>43308</v>
      </c>
      <c r="W27" s="5" t="s">
        <v>51</v>
      </c>
    </row>
    <row r="28" spans="1:23" ht="16.5" customHeight="1">
      <c r="A28" s="175" t="s">
        <v>29</v>
      </c>
      <c r="B28" s="175" t="s">
        <v>13</v>
      </c>
      <c r="C28" s="175" t="s">
        <v>46</v>
      </c>
      <c r="D28" s="176" t="s">
        <v>49</v>
      </c>
      <c r="E28" s="218" t="s">
        <v>68</v>
      </c>
      <c r="F28" s="218">
        <v>4000</v>
      </c>
      <c r="G28" s="235" t="s">
        <v>233</v>
      </c>
      <c r="H28" s="205" t="s">
        <v>16</v>
      </c>
      <c r="I28" s="52">
        <v>0</v>
      </c>
      <c r="J28" s="52">
        <v>0</v>
      </c>
      <c r="K28" s="206">
        <v>2136</v>
      </c>
      <c r="L28" s="206">
        <v>2136</v>
      </c>
      <c r="M28" s="206">
        <v>2136</v>
      </c>
      <c r="N28" s="52">
        <v>0</v>
      </c>
      <c r="O28" s="52">
        <v>0</v>
      </c>
      <c r="P28" s="52">
        <v>0</v>
      </c>
      <c r="Q28" s="192">
        <f t="shared" si="3"/>
        <v>6408</v>
      </c>
      <c r="R28" s="193"/>
      <c r="S28" s="256">
        <v>43283</v>
      </c>
      <c r="T28" s="256">
        <f t="shared" si="1"/>
        <v>43286</v>
      </c>
      <c r="U28" s="222" t="s">
        <v>24</v>
      </c>
      <c r="V28" s="256">
        <f t="shared" si="2"/>
        <v>43308</v>
      </c>
      <c r="W28" s="5" t="s">
        <v>51</v>
      </c>
    </row>
    <row r="29" spans="1:23" ht="16.5" customHeight="1">
      <c r="A29" s="175" t="s">
        <v>29</v>
      </c>
      <c r="B29" s="175" t="s">
        <v>13</v>
      </c>
      <c r="C29" s="175" t="s">
        <v>46</v>
      </c>
      <c r="D29" s="176" t="s">
        <v>49</v>
      </c>
      <c r="E29" s="218" t="s">
        <v>68</v>
      </c>
      <c r="F29" s="218">
        <v>4000</v>
      </c>
      <c r="G29" s="235" t="s">
        <v>233</v>
      </c>
      <c r="H29" s="205" t="s">
        <v>40</v>
      </c>
      <c r="I29" s="52">
        <v>0</v>
      </c>
      <c r="J29" s="52">
        <v>0</v>
      </c>
      <c r="K29" s="206">
        <v>5256</v>
      </c>
      <c r="L29" s="206">
        <v>5256</v>
      </c>
      <c r="M29" s="206">
        <v>5256</v>
      </c>
      <c r="N29" s="52">
        <v>0</v>
      </c>
      <c r="O29" s="52">
        <v>0</v>
      </c>
      <c r="P29" s="52">
        <v>0</v>
      </c>
      <c r="Q29" s="192">
        <f t="shared" si="3"/>
        <v>15768</v>
      </c>
      <c r="R29" s="193"/>
      <c r="S29" s="256">
        <v>43283</v>
      </c>
      <c r="T29" s="256">
        <f t="shared" si="1"/>
        <v>43286</v>
      </c>
      <c r="U29" s="222" t="s">
        <v>24</v>
      </c>
      <c r="V29" s="256">
        <f t="shared" si="2"/>
        <v>43308</v>
      </c>
      <c r="W29" s="5" t="s">
        <v>51</v>
      </c>
    </row>
    <row r="30" spans="1:23" ht="16.5" customHeight="1">
      <c r="A30" s="175" t="s">
        <v>29</v>
      </c>
      <c r="B30" s="175" t="s">
        <v>13</v>
      </c>
      <c r="C30" s="175" t="s">
        <v>46</v>
      </c>
      <c r="D30" s="176" t="s">
        <v>49</v>
      </c>
      <c r="E30" s="218" t="s">
        <v>68</v>
      </c>
      <c r="F30" s="218">
        <v>4000</v>
      </c>
      <c r="G30" s="235" t="s">
        <v>233</v>
      </c>
      <c r="H30" s="205" t="s">
        <v>41</v>
      </c>
      <c r="I30" s="52">
        <v>0</v>
      </c>
      <c r="J30" s="52">
        <v>0</v>
      </c>
      <c r="K30" s="206">
        <v>9942</v>
      </c>
      <c r="L30" s="206">
        <v>9942</v>
      </c>
      <c r="M30" s="206">
        <v>9942</v>
      </c>
      <c r="N30" s="52">
        <v>0</v>
      </c>
      <c r="O30" s="52">
        <v>0</v>
      </c>
      <c r="P30" s="52">
        <v>0</v>
      </c>
      <c r="Q30" s="192">
        <f t="shared" si="3"/>
        <v>29826</v>
      </c>
      <c r="R30" s="193"/>
      <c r="S30" s="256">
        <v>43283</v>
      </c>
      <c r="T30" s="256">
        <f t="shared" si="1"/>
        <v>43286</v>
      </c>
      <c r="U30" s="222" t="s">
        <v>24</v>
      </c>
      <c r="V30" s="256">
        <f t="shared" si="2"/>
        <v>43308</v>
      </c>
      <c r="W30" s="5" t="s">
        <v>51</v>
      </c>
    </row>
    <row r="31" spans="1:23" ht="16.5" customHeight="1">
      <c r="A31" s="175" t="s">
        <v>29</v>
      </c>
      <c r="B31" s="175" t="s">
        <v>13</v>
      </c>
      <c r="C31" s="175" t="s">
        <v>46</v>
      </c>
      <c r="D31" s="176" t="s">
        <v>49</v>
      </c>
      <c r="E31" s="218" t="s">
        <v>68</v>
      </c>
      <c r="F31" s="218">
        <v>4000</v>
      </c>
      <c r="G31" s="235" t="s">
        <v>233</v>
      </c>
      <c r="H31" s="205" t="s">
        <v>15</v>
      </c>
      <c r="I31" s="52">
        <v>0</v>
      </c>
      <c r="J31" s="52">
        <v>0</v>
      </c>
      <c r="K31" s="206">
        <v>3250</v>
      </c>
      <c r="L31" s="206">
        <v>3250</v>
      </c>
      <c r="M31" s="206">
        <v>3250</v>
      </c>
      <c r="N31" s="52">
        <v>0</v>
      </c>
      <c r="O31" s="52">
        <v>0</v>
      </c>
      <c r="P31" s="52">
        <v>0</v>
      </c>
      <c r="Q31" s="192">
        <f t="shared" si="3"/>
        <v>9750</v>
      </c>
      <c r="R31" s="193"/>
      <c r="S31" s="256">
        <v>43283</v>
      </c>
      <c r="T31" s="256">
        <f t="shared" si="1"/>
        <v>43286</v>
      </c>
      <c r="U31" s="222" t="s">
        <v>24</v>
      </c>
      <c r="V31" s="256">
        <f t="shared" si="2"/>
        <v>43308</v>
      </c>
      <c r="W31" s="5" t="s">
        <v>51</v>
      </c>
    </row>
    <row r="32" spans="1:23" ht="16.5" customHeight="1" thickBot="1">
      <c r="A32" s="175" t="s">
        <v>29</v>
      </c>
      <c r="B32" s="175" t="s">
        <v>13</v>
      </c>
      <c r="C32" s="175" t="s">
        <v>46</v>
      </c>
      <c r="D32" s="176" t="s">
        <v>49</v>
      </c>
      <c r="E32" s="218" t="s">
        <v>68</v>
      </c>
      <c r="F32" s="218">
        <v>4000</v>
      </c>
      <c r="G32" s="235" t="s">
        <v>233</v>
      </c>
      <c r="H32" s="205" t="s">
        <v>216</v>
      </c>
      <c r="I32" s="52">
        <v>0</v>
      </c>
      <c r="J32" s="52">
        <v>0</v>
      </c>
      <c r="K32" s="206">
        <v>1400</v>
      </c>
      <c r="L32" s="206">
        <v>1400</v>
      </c>
      <c r="M32" s="206">
        <v>1400</v>
      </c>
      <c r="N32" s="52">
        <v>0</v>
      </c>
      <c r="O32" s="52">
        <v>0</v>
      </c>
      <c r="P32" s="52">
        <v>0</v>
      </c>
      <c r="Q32" s="192">
        <f t="shared" si="3"/>
        <v>4200</v>
      </c>
      <c r="R32" s="193"/>
      <c r="S32" s="256">
        <v>43283</v>
      </c>
      <c r="T32" s="256">
        <f t="shared" si="1"/>
        <v>43286</v>
      </c>
      <c r="U32" s="222" t="s">
        <v>24</v>
      </c>
      <c r="V32" s="256">
        <f t="shared" si="2"/>
        <v>43308</v>
      </c>
      <c r="W32" s="5" t="s">
        <v>51</v>
      </c>
    </row>
    <row r="33" spans="1:23" ht="17.25" customHeight="1" thickTop="1">
      <c r="A33" s="178"/>
      <c r="B33" s="178"/>
      <c r="C33" s="178"/>
      <c r="D33" s="179"/>
      <c r="E33" s="178"/>
      <c r="F33" s="178"/>
      <c r="G33" s="180"/>
      <c r="H33" s="181"/>
      <c r="I33" s="182"/>
      <c r="J33" s="183"/>
      <c r="K33" s="220"/>
      <c r="L33" s="220"/>
      <c r="M33" s="220"/>
      <c r="N33" s="220"/>
      <c r="O33" s="182"/>
      <c r="P33" s="182"/>
      <c r="Q33" s="184">
        <f>SUM(Q2:Q32)</f>
        <v>719652</v>
      </c>
      <c r="R33" s="185"/>
      <c r="S33" s="199"/>
      <c r="T33" s="199"/>
      <c r="U33" s="199"/>
      <c r="V33" s="199"/>
      <c r="W33" s="185"/>
    </row>
    <row r="34" spans="1:23" ht="17.25" customHeight="1">
      <c r="G34" s="14"/>
      <c r="M34" s="221"/>
    </row>
    <row r="35" spans="1:23" s="28" customFormat="1" ht="17.25" customHeight="1">
      <c r="A35" s="1"/>
      <c r="B35" s="1"/>
      <c r="C35" s="1"/>
      <c r="E35" s="1"/>
      <c r="F35" s="1"/>
      <c r="G35" s="14"/>
      <c r="H35" s="219"/>
      <c r="I35" s="55"/>
      <c r="J35" s="55"/>
      <c r="K35" s="55"/>
      <c r="L35" s="55"/>
      <c r="M35" s="55"/>
      <c r="N35" s="55"/>
      <c r="O35" s="55"/>
      <c r="P35" s="55"/>
      <c r="Q35" s="1"/>
      <c r="R35" s="1"/>
      <c r="S35" s="1"/>
      <c r="T35" s="1"/>
      <c r="U35" s="1"/>
      <c r="V35" s="1"/>
      <c r="W35" s="1"/>
    </row>
    <row r="36" spans="1:23" s="28" customFormat="1" ht="17.25" customHeight="1">
      <c r="A36" s="1"/>
      <c r="B36" s="1"/>
      <c r="C36" s="1"/>
      <c r="E36" s="1"/>
      <c r="F36" s="1"/>
      <c r="G36" s="14"/>
      <c r="H36" s="219"/>
      <c r="I36" s="55"/>
      <c r="J36" s="55"/>
      <c r="K36" s="55"/>
      <c r="L36" s="55"/>
      <c r="M36" s="55"/>
      <c r="N36" s="55"/>
      <c r="O36" s="55"/>
      <c r="P36" s="55"/>
      <c r="Q36" s="1"/>
      <c r="R36" s="1"/>
      <c r="S36" s="1"/>
      <c r="T36" s="1"/>
      <c r="U36" s="1"/>
      <c r="V36" s="1"/>
      <c r="W36" s="1"/>
    </row>
    <row r="37" spans="1:23" s="28" customFormat="1" ht="17.25" customHeight="1">
      <c r="A37" s="1"/>
      <c r="B37" s="1"/>
      <c r="C37" s="1"/>
      <c r="E37" s="1"/>
      <c r="F37" s="1"/>
      <c r="G37" s="14"/>
      <c r="H37" s="219"/>
      <c r="I37" s="55"/>
      <c r="J37" s="55"/>
      <c r="K37" s="55"/>
      <c r="L37" s="55"/>
      <c r="M37" s="55"/>
      <c r="N37" s="55"/>
      <c r="O37" s="55"/>
      <c r="P37" s="55"/>
      <c r="Q37" s="1"/>
      <c r="R37" s="1"/>
      <c r="S37" s="1"/>
      <c r="T37" s="1"/>
      <c r="U37" s="1"/>
      <c r="V37" s="1"/>
      <c r="W37" s="1"/>
    </row>
    <row r="38" spans="1:23" s="28" customFormat="1" ht="17.25" customHeight="1">
      <c r="A38" s="1"/>
      <c r="B38" s="1"/>
      <c r="C38" s="1"/>
      <c r="E38" s="1"/>
      <c r="F38" s="1"/>
      <c r="G38" s="14"/>
      <c r="H38" s="219"/>
      <c r="I38" s="55"/>
      <c r="J38" s="55"/>
      <c r="K38" s="55"/>
      <c r="L38" s="55"/>
      <c r="M38" s="55"/>
      <c r="N38" s="55"/>
      <c r="O38" s="55"/>
      <c r="P38" s="55"/>
      <c r="Q38" s="1"/>
      <c r="R38" s="1"/>
      <c r="S38" s="1"/>
      <c r="T38" s="1"/>
      <c r="U38" s="1"/>
      <c r="V38" s="1"/>
      <c r="W38" s="1"/>
    </row>
    <row r="39" spans="1:23" s="28" customFormat="1" ht="17.25" customHeight="1">
      <c r="A39" s="1"/>
      <c r="B39" s="1"/>
      <c r="C39" s="1"/>
      <c r="E39" s="1"/>
      <c r="F39" s="1"/>
      <c r="G39" s="14"/>
      <c r="H39" s="219"/>
      <c r="I39" s="55"/>
      <c r="J39" s="55"/>
      <c r="K39" s="55"/>
      <c r="L39" s="55"/>
      <c r="M39" s="55"/>
      <c r="N39" s="55"/>
      <c r="O39" s="55"/>
      <c r="P39" s="55"/>
      <c r="Q39" s="1"/>
      <c r="R39" s="1"/>
      <c r="S39" s="1"/>
      <c r="T39" s="1"/>
      <c r="U39" s="1"/>
      <c r="V39" s="1"/>
      <c r="W39" s="1"/>
    </row>
    <row r="40" spans="1:23" s="28" customFormat="1" ht="17.25" customHeight="1">
      <c r="A40" s="1"/>
      <c r="B40" s="1"/>
      <c r="C40" s="1"/>
      <c r="E40" s="1"/>
      <c r="F40" s="1"/>
      <c r="G40" s="14"/>
      <c r="H40" s="219"/>
      <c r="I40" s="55"/>
      <c r="J40" s="55"/>
      <c r="K40" s="55"/>
      <c r="L40" s="55"/>
      <c r="M40" s="55"/>
      <c r="N40" s="55"/>
      <c r="O40" s="55"/>
      <c r="P40" s="55"/>
      <c r="Q40" s="1"/>
      <c r="R40" s="1"/>
      <c r="S40" s="1"/>
      <c r="T40" s="1"/>
      <c r="U40" s="1"/>
      <c r="V40" s="1"/>
      <c r="W40" s="1"/>
    </row>
    <row r="41" spans="1:23" s="28" customFormat="1" ht="17.25" customHeight="1">
      <c r="A41" s="1"/>
      <c r="B41" s="1"/>
      <c r="C41" s="1"/>
      <c r="E41" s="1"/>
      <c r="F41" s="1"/>
      <c r="G41" s="14"/>
      <c r="H41" s="219"/>
      <c r="I41" s="55"/>
      <c r="J41" s="55"/>
      <c r="K41" s="55"/>
      <c r="L41" s="55"/>
      <c r="M41" s="55"/>
      <c r="N41" s="55"/>
      <c r="O41" s="55"/>
      <c r="P41" s="55"/>
      <c r="Q41" s="1"/>
      <c r="R41" s="1"/>
      <c r="S41" s="1"/>
      <c r="T41" s="1"/>
      <c r="U41" s="1"/>
      <c r="V41" s="1"/>
      <c r="W41" s="1"/>
    </row>
    <row r="42" spans="1:23" s="28" customFormat="1" ht="17.25" customHeight="1">
      <c r="A42" s="1"/>
      <c r="B42" s="1"/>
      <c r="C42" s="1"/>
      <c r="E42" s="1"/>
      <c r="F42" s="1"/>
      <c r="G42" s="14"/>
      <c r="H42" s="219"/>
      <c r="I42" s="55"/>
      <c r="J42" s="55"/>
      <c r="K42" s="55"/>
      <c r="L42" s="55"/>
      <c r="M42" s="55"/>
      <c r="N42" s="55"/>
      <c r="O42" s="55"/>
      <c r="P42" s="55"/>
      <c r="Q42" s="1"/>
      <c r="R42" s="1"/>
      <c r="S42" s="1"/>
      <c r="T42" s="1"/>
      <c r="U42" s="1"/>
      <c r="V42" s="1"/>
      <c r="W42" s="1"/>
    </row>
    <row r="43" spans="1:23" s="28" customFormat="1" ht="17.25" customHeight="1">
      <c r="A43" s="1"/>
      <c r="B43" s="1"/>
      <c r="C43" s="1"/>
      <c r="E43" s="1"/>
      <c r="F43" s="1"/>
      <c r="G43" s="14"/>
      <c r="H43" s="219"/>
      <c r="I43" s="55"/>
      <c r="J43" s="55"/>
      <c r="K43" s="55"/>
      <c r="L43" s="55"/>
      <c r="M43" s="55"/>
      <c r="N43" s="55"/>
      <c r="O43" s="55"/>
      <c r="P43" s="55"/>
      <c r="Q43" s="1"/>
      <c r="R43" s="1"/>
      <c r="S43" s="1"/>
      <c r="T43" s="1"/>
      <c r="U43" s="1"/>
      <c r="V43" s="1"/>
      <c r="W43" s="1"/>
    </row>
    <row r="44" spans="1:23" s="28" customFormat="1" ht="17.25" customHeight="1">
      <c r="A44" s="1"/>
      <c r="B44" s="1"/>
      <c r="C44" s="1"/>
      <c r="E44" s="1"/>
      <c r="F44" s="1"/>
      <c r="G44" s="14"/>
      <c r="I44" s="55"/>
      <c r="J44" s="55"/>
      <c r="K44" s="55"/>
      <c r="L44" s="55"/>
      <c r="M44" s="55"/>
      <c r="N44" s="55"/>
      <c r="O44" s="55"/>
      <c r="P44" s="55"/>
      <c r="Q44" s="1"/>
      <c r="R44" s="1"/>
      <c r="S44" s="1"/>
      <c r="T44" s="1"/>
      <c r="U44" s="1"/>
      <c r="V44" s="1"/>
      <c r="W44" s="1"/>
    </row>
    <row r="45" spans="1:23" s="28" customFormat="1" ht="17.25" customHeight="1">
      <c r="A45" s="1"/>
      <c r="B45" s="1"/>
      <c r="C45" s="1"/>
      <c r="E45" s="1"/>
      <c r="F45" s="1"/>
      <c r="G45" s="14"/>
      <c r="I45" s="55"/>
      <c r="J45" s="55"/>
      <c r="K45" s="55"/>
      <c r="L45" s="55"/>
      <c r="M45" s="55"/>
      <c r="N45" s="55"/>
      <c r="O45" s="55"/>
      <c r="P45" s="55"/>
      <c r="Q45" s="1"/>
      <c r="R45" s="1"/>
      <c r="S45" s="1"/>
      <c r="T45" s="1"/>
      <c r="U45" s="1"/>
      <c r="V45" s="1"/>
      <c r="W45" s="1"/>
    </row>
    <row r="46" spans="1:23" s="28" customFormat="1" ht="17.25" customHeight="1">
      <c r="A46" s="1"/>
      <c r="B46" s="1"/>
      <c r="C46" s="1"/>
      <c r="E46" s="1"/>
      <c r="F46" s="1"/>
      <c r="G46" s="14"/>
      <c r="I46" s="55"/>
      <c r="J46" s="55"/>
      <c r="K46" s="55"/>
      <c r="L46" s="55"/>
      <c r="M46" s="55"/>
      <c r="N46" s="55"/>
      <c r="O46" s="55"/>
      <c r="P46" s="55"/>
      <c r="Q46" s="1"/>
      <c r="R46" s="1"/>
      <c r="S46" s="1"/>
      <c r="T46" s="1"/>
      <c r="U46" s="1"/>
      <c r="V46" s="1"/>
      <c r="W46" s="1"/>
    </row>
    <row r="47" spans="1:23" s="28" customFormat="1" ht="17.25" customHeight="1">
      <c r="A47" s="1"/>
      <c r="B47" s="1"/>
      <c r="C47" s="1"/>
      <c r="E47" s="1"/>
      <c r="F47" s="1"/>
      <c r="G47" s="14"/>
      <c r="I47" s="55"/>
      <c r="J47" s="55"/>
      <c r="K47" s="55"/>
      <c r="L47" s="55"/>
      <c r="M47" s="55"/>
      <c r="N47" s="55"/>
      <c r="O47" s="55"/>
      <c r="P47" s="55"/>
      <c r="Q47" s="1"/>
      <c r="R47" s="1"/>
      <c r="S47" s="1"/>
      <c r="T47" s="1"/>
      <c r="U47" s="1"/>
      <c r="V47" s="1"/>
      <c r="W47" s="1"/>
    </row>
    <row r="48" spans="1:23" s="28" customFormat="1" ht="17.25" customHeight="1">
      <c r="A48" s="1"/>
      <c r="B48" s="1"/>
      <c r="C48" s="1"/>
      <c r="E48" s="1"/>
      <c r="F48" s="1"/>
      <c r="G48" s="14"/>
      <c r="I48" s="55"/>
      <c r="J48" s="55"/>
      <c r="K48" s="55"/>
      <c r="L48" s="55"/>
      <c r="M48" s="55"/>
      <c r="N48" s="55"/>
      <c r="O48" s="55"/>
      <c r="P48" s="55"/>
      <c r="Q48" s="1"/>
      <c r="R48" s="1"/>
      <c r="S48" s="1"/>
      <c r="T48" s="1"/>
      <c r="U48" s="1"/>
      <c r="V48" s="1"/>
      <c r="W48" s="1"/>
    </row>
    <row r="49" spans="1:23" s="28" customFormat="1" ht="17.25" customHeight="1">
      <c r="A49" s="1"/>
      <c r="B49" s="1"/>
      <c r="C49" s="1"/>
      <c r="E49" s="1"/>
      <c r="F49" s="1"/>
      <c r="G49" s="14"/>
      <c r="I49" s="55"/>
      <c r="J49" s="55"/>
      <c r="K49" s="55"/>
      <c r="L49" s="55"/>
      <c r="M49" s="55"/>
      <c r="N49" s="55"/>
      <c r="O49" s="55"/>
      <c r="P49" s="55"/>
      <c r="Q49" s="1"/>
      <c r="R49" s="1"/>
      <c r="S49" s="1"/>
      <c r="T49" s="1"/>
      <c r="U49" s="1"/>
      <c r="V49" s="1"/>
      <c r="W49" s="1"/>
    </row>
    <row r="50" spans="1:23" s="28" customFormat="1" ht="17.25" customHeight="1">
      <c r="A50" s="1"/>
      <c r="B50" s="1"/>
      <c r="C50" s="1"/>
      <c r="E50" s="1"/>
      <c r="F50" s="1"/>
      <c r="G50" s="14"/>
      <c r="I50" s="55"/>
      <c r="J50" s="55"/>
      <c r="K50" s="55"/>
      <c r="L50" s="55"/>
      <c r="M50" s="55"/>
      <c r="N50" s="55"/>
      <c r="O50" s="55"/>
      <c r="P50" s="55"/>
      <c r="Q50" s="1"/>
      <c r="R50" s="1"/>
      <c r="S50" s="1"/>
      <c r="T50" s="1"/>
      <c r="U50" s="1"/>
      <c r="V50" s="1"/>
      <c r="W50" s="1"/>
    </row>
    <row r="51" spans="1:23" s="28" customFormat="1" ht="17.25" customHeight="1">
      <c r="A51" s="1"/>
      <c r="B51" s="1"/>
      <c r="C51" s="1"/>
      <c r="E51" s="1"/>
      <c r="F51" s="1"/>
      <c r="G51" s="14"/>
      <c r="I51" s="55"/>
      <c r="J51" s="55"/>
      <c r="K51" s="55"/>
      <c r="L51" s="55"/>
      <c r="M51" s="55"/>
      <c r="N51" s="55"/>
      <c r="O51" s="55"/>
      <c r="P51" s="55"/>
      <c r="Q51" s="1"/>
      <c r="R51" s="1"/>
      <c r="S51" s="1"/>
      <c r="T51" s="1"/>
      <c r="U51" s="1"/>
      <c r="V51" s="1"/>
      <c r="W51" s="1"/>
    </row>
    <row r="52" spans="1:23" s="28" customFormat="1" ht="17.25" customHeight="1">
      <c r="A52" s="1"/>
      <c r="B52" s="1"/>
      <c r="C52" s="1"/>
      <c r="E52" s="1"/>
      <c r="F52" s="1"/>
      <c r="G52" s="14"/>
      <c r="I52" s="55"/>
      <c r="J52" s="55"/>
      <c r="K52" s="55"/>
      <c r="L52" s="55"/>
      <c r="M52" s="55"/>
      <c r="N52" s="55"/>
      <c r="O52" s="55"/>
      <c r="P52" s="55"/>
      <c r="Q52" s="1"/>
      <c r="R52" s="1"/>
      <c r="S52" s="1"/>
      <c r="T52" s="1"/>
      <c r="U52" s="1"/>
      <c r="V52" s="1"/>
      <c r="W52" s="1"/>
    </row>
    <row r="53" spans="1:23" s="28" customFormat="1" ht="17.25" customHeight="1">
      <c r="A53" s="1"/>
      <c r="B53" s="1"/>
      <c r="C53" s="1"/>
      <c r="E53" s="1"/>
      <c r="F53" s="1"/>
      <c r="G53" s="14"/>
      <c r="I53" s="55"/>
      <c r="J53" s="55"/>
      <c r="K53" s="55"/>
      <c r="L53" s="55"/>
      <c r="M53" s="55"/>
      <c r="N53" s="55"/>
      <c r="O53" s="55"/>
      <c r="P53" s="55"/>
      <c r="Q53" s="1"/>
      <c r="R53" s="1"/>
      <c r="S53" s="1"/>
      <c r="T53" s="1"/>
      <c r="U53" s="1"/>
      <c r="V53" s="1"/>
      <c r="W53" s="1"/>
    </row>
    <row r="54" spans="1:23" s="28" customFormat="1" ht="17.25" customHeight="1">
      <c r="A54" s="1"/>
      <c r="B54" s="1"/>
      <c r="C54" s="1"/>
      <c r="E54" s="1"/>
      <c r="F54" s="1"/>
      <c r="G54" s="14"/>
      <c r="I54" s="55"/>
      <c r="J54" s="55"/>
      <c r="K54" s="55"/>
      <c r="L54" s="55"/>
      <c r="M54" s="55"/>
      <c r="N54" s="55"/>
      <c r="O54" s="55"/>
      <c r="P54" s="55"/>
      <c r="Q54" s="1"/>
      <c r="R54" s="1"/>
      <c r="S54" s="1"/>
      <c r="T54" s="1"/>
      <c r="U54" s="1"/>
      <c r="V54" s="1"/>
      <c r="W54" s="1"/>
    </row>
    <row r="55" spans="1:23" s="28" customFormat="1" ht="17.25" customHeight="1">
      <c r="A55" s="1"/>
      <c r="B55" s="1"/>
      <c r="C55" s="1"/>
      <c r="E55" s="1"/>
      <c r="F55" s="1"/>
      <c r="G55" s="14"/>
      <c r="I55" s="55"/>
      <c r="J55" s="55"/>
      <c r="K55" s="55"/>
      <c r="L55" s="55"/>
      <c r="M55" s="55"/>
      <c r="N55" s="55"/>
      <c r="O55" s="55"/>
      <c r="P55" s="55"/>
      <c r="Q55" s="1"/>
      <c r="R55" s="1"/>
      <c r="S55" s="1"/>
      <c r="T55" s="1"/>
      <c r="U55" s="1"/>
      <c r="V55" s="1"/>
      <c r="W55" s="1"/>
    </row>
    <row r="56" spans="1:23" s="28" customFormat="1" ht="17.25" customHeight="1">
      <c r="A56" s="1"/>
      <c r="B56" s="1"/>
      <c r="C56" s="1"/>
      <c r="E56" s="1"/>
      <c r="F56" s="1"/>
      <c r="G56" s="14"/>
      <c r="I56" s="55"/>
      <c r="J56" s="55"/>
      <c r="K56" s="55"/>
      <c r="L56" s="55"/>
      <c r="M56" s="55"/>
      <c r="N56" s="55"/>
      <c r="O56" s="55"/>
      <c r="P56" s="55"/>
      <c r="Q56" s="1"/>
      <c r="R56" s="1"/>
      <c r="S56" s="1"/>
      <c r="T56" s="1"/>
      <c r="U56" s="1"/>
      <c r="V56" s="1"/>
      <c r="W56" s="1"/>
    </row>
    <row r="57" spans="1:23" s="28" customFormat="1" ht="17.25" customHeight="1">
      <c r="A57" s="1"/>
      <c r="B57" s="1"/>
      <c r="C57" s="1"/>
      <c r="E57" s="1"/>
      <c r="F57" s="1"/>
      <c r="G57" s="14"/>
      <c r="I57" s="55"/>
      <c r="J57" s="55"/>
      <c r="K57" s="55"/>
      <c r="L57" s="55"/>
      <c r="M57" s="55"/>
      <c r="N57" s="55"/>
      <c r="O57" s="55"/>
      <c r="P57" s="55"/>
      <c r="Q57" s="1"/>
      <c r="R57" s="1"/>
      <c r="S57" s="1"/>
      <c r="T57" s="1"/>
      <c r="U57" s="1"/>
      <c r="V57" s="1"/>
      <c r="W57" s="1"/>
    </row>
    <row r="58" spans="1:23" s="28" customFormat="1" ht="17.25" customHeight="1">
      <c r="A58" s="1"/>
      <c r="B58" s="1"/>
      <c r="C58" s="1"/>
      <c r="E58" s="1"/>
      <c r="F58" s="1"/>
      <c r="G58" s="14"/>
      <c r="I58" s="55"/>
      <c r="J58" s="55"/>
      <c r="K58" s="55"/>
      <c r="L58" s="55"/>
      <c r="M58" s="55"/>
      <c r="N58" s="55"/>
      <c r="O58" s="55"/>
      <c r="P58" s="55"/>
      <c r="Q58" s="1"/>
      <c r="R58" s="1"/>
      <c r="S58" s="1"/>
      <c r="T58" s="1"/>
      <c r="U58" s="1"/>
      <c r="V58" s="1"/>
      <c r="W58" s="1"/>
    </row>
    <row r="59" spans="1:23" s="28" customFormat="1" ht="17.25" customHeight="1">
      <c r="A59" s="1"/>
      <c r="B59" s="1"/>
      <c r="C59" s="1"/>
      <c r="E59" s="1"/>
      <c r="F59" s="1"/>
      <c r="G59" s="14"/>
      <c r="I59" s="55"/>
      <c r="J59" s="55"/>
      <c r="K59" s="55"/>
      <c r="L59" s="55"/>
      <c r="M59" s="55"/>
      <c r="N59" s="55"/>
      <c r="O59" s="55"/>
      <c r="P59" s="55"/>
      <c r="Q59" s="1"/>
      <c r="R59" s="1"/>
      <c r="S59" s="1"/>
      <c r="T59" s="1"/>
      <c r="U59" s="1"/>
      <c r="V59" s="1"/>
      <c r="W59" s="1"/>
    </row>
    <row r="60" spans="1:23" s="28" customFormat="1" ht="17.25" customHeight="1">
      <c r="A60" s="1"/>
      <c r="B60" s="1"/>
      <c r="C60" s="1"/>
      <c r="E60" s="1"/>
      <c r="F60" s="1"/>
      <c r="G60" s="14"/>
      <c r="I60" s="55"/>
      <c r="J60" s="55"/>
      <c r="K60" s="55"/>
      <c r="L60" s="55"/>
      <c r="M60" s="55"/>
      <c r="N60" s="55"/>
      <c r="O60" s="55"/>
      <c r="P60" s="55"/>
      <c r="Q60" s="1"/>
      <c r="R60" s="1"/>
      <c r="S60" s="1"/>
      <c r="T60" s="1"/>
      <c r="U60" s="1"/>
      <c r="V60" s="1"/>
      <c r="W60" s="1"/>
    </row>
    <row r="61" spans="1:23" s="28" customFormat="1" ht="17.25" customHeight="1">
      <c r="A61" s="1"/>
      <c r="B61" s="1"/>
      <c r="C61" s="1"/>
      <c r="E61" s="1"/>
      <c r="F61" s="1"/>
      <c r="G61" s="14"/>
      <c r="I61" s="55"/>
      <c r="J61" s="55"/>
      <c r="K61" s="55"/>
      <c r="L61" s="55"/>
      <c r="M61" s="55"/>
      <c r="N61" s="55"/>
      <c r="O61" s="55"/>
      <c r="P61" s="55"/>
      <c r="Q61" s="1"/>
      <c r="R61" s="1"/>
      <c r="S61" s="1"/>
      <c r="T61" s="1"/>
      <c r="U61" s="1"/>
      <c r="V61" s="1"/>
      <c r="W61" s="1"/>
    </row>
    <row r="62" spans="1:23" s="28" customFormat="1" ht="17.25" customHeight="1">
      <c r="A62" s="1"/>
      <c r="B62" s="1"/>
      <c r="C62" s="1"/>
      <c r="E62" s="1"/>
      <c r="F62" s="1"/>
      <c r="G62" s="14"/>
      <c r="I62" s="55"/>
      <c r="J62" s="55"/>
      <c r="K62" s="55"/>
      <c r="L62" s="55"/>
      <c r="M62" s="55"/>
      <c r="N62" s="55"/>
      <c r="O62" s="55"/>
      <c r="P62" s="55"/>
      <c r="Q62" s="1"/>
      <c r="R62" s="1"/>
      <c r="S62" s="1"/>
      <c r="T62" s="1"/>
      <c r="U62" s="1"/>
      <c r="V62" s="1"/>
      <c r="W62" s="1"/>
    </row>
    <row r="63" spans="1:23" s="28" customFormat="1" ht="17.25" customHeight="1">
      <c r="A63" s="1"/>
      <c r="B63" s="1"/>
      <c r="C63" s="1"/>
      <c r="E63" s="1"/>
      <c r="F63" s="1"/>
      <c r="G63" s="14"/>
      <c r="I63" s="55"/>
      <c r="J63" s="55"/>
      <c r="K63" s="55"/>
      <c r="L63" s="55"/>
      <c r="M63" s="55"/>
      <c r="N63" s="55"/>
      <c r="O63" s="55"/>
      <c r="P63" s="55"/>
      <c r="Q63" s="1"/>
      <c r="R63" s="1"/>
      <c r="S63" s="1"/>
      <c r="T63" s="1"/>
      <c r="U63" s="1"/>
      <c r="V63" s="1"/>
      <c r="W63" s="1"/>
    </row>
    <row r="64" spans="1:23" s="28" customFormat="1" ht="17.25" customHeight="1">
      <c r="A64" s="1"/>
      <c r="B64" s="1"/>
      <c r="C64" s="1"/>
      <c r="E64" s="1"/>
      <c r="F64" s="1"/>
      <c r="G64" s="14"/>
      <c r="I64" s="55"/>
      <c r="J64" s="55"/>
      <c r="K64" s="55"/>
      <c r="L64" s="55"/>
      <c r="M64" s="55"/>
      <c r="N64" s="55"/>
      <c r="O64" s="55"/>
      <c r="P64" s="55"/>
      <c r="Q64" s="1"/>
      <c r="R64" s="1"/>
      <c r="S64" s="1"/>
      <c r="T64" s="1"/>
      <c r="U64" s="1"/>
      <c r="V64" s="1"/>
      <c r="W64" s="1"/>
    </row>
    <row r="65" spans="1:23" s="28" customFormat="1" ht="17.25" customHeight="1">
      <c r="A65" s="1"/>
      <c r="B65" s="1"/>
      <c r="C65" s="1"/>
      <c r="E65" s="1"/>
      <c r="F65" s="1"/>
      <c r="G65" s="14"/>
      <c r="I65" s="55"/>
      <c r="J65" s="55"/>
      <c r="K65" s="55"/>
      <c r="L65" s="55"/>
      <c r="M65" s="55"/>
      <c r="N65" s="55"/>
      <c r="O65" s="55"/>
      <c r="P65" s="55"/>
      <c r="Q65" s="1"/>
      <c r="R65" s="1"/>
      <c r="S65" s="1"/>
      <c r="T65" s="1"/>
      <c r="U65" s="1"/>
      <c r="V65" s="1"/>
      <c r="W65" s="1"/>
    </row>
    <row r="66" spans="1:23" s="28" customFormat="1" ht="17.25" customHeight="1">
      <c r="A66" s="1"/>
      <c r="B66" s="1"/>
      <c r="C66" s="1"/>
      <c r="E66" s="1"/>
      <c r="F66" s="1"/>
      <c r="G66" s="14"/>
      <c r="I66" s="55"/>
      <c r="J66" s="55"/>
      <c r="K66" s="55"/>
      <c r="L66" s="55"/>
      <c r="M66" s="55"/>
      <c r="N66" s="55"/>
      <c r="O66" s="55"/>
      <c r="P66" s="55"/>
      <c r="Q66" s="1"/>
      <c r="R66" s="1"/>
      <c r="S66" s="1"/>
      <c r="T66" s="1"/>
      <c r="U66" s="1"/>
      <c r="V66" s="1"/>
      <c r="W66" s="1"/>
    </row>
    <row r="67" spans="1:23" s="28" customFormat="1" ht="17.25" customHeight="1">
      <c r="A67" s="1"/>
      <c r="B67" s="1"/>
      <c r="C67" s="1"/>
      <c r="E67" s="1"/>
      <c r="F67" s="1"/>
      <c r="G67" s="14"/>
      <c r="I67" s="55"/>
      <c r="J67" s="55"/>
      <c r="K67" s="55"/>
      <c r="L67" s="55"/>
      <c r="M67" s="55"/>
      <c r="N67" s="55"/>
      <c r="O67" s="55"/>
      <c r="P67" s="55"/>
      <c r="Q67" s="1"/>
      <c r="R67" s="1"/>
      <c r="S67" s="1"/>
      <c r="T67" s="1"/>
      <c r="U67" s="1"/>
      <c r="V67" s="1"/>
      <c r="W67" s="1"/>
    </row>
    <row r="68" spans="1:23" s="28" customFormat="1" ht="17.25" customHeight="1">
      <c r="A68" s="1"/>
      <c r="B68" s="1"/>
      <c r="C68" s="1"/>
      <c r="E68" s="1"/>
      <c r="F68" s="1"/>
      <c r="G68" s="14"/>
      <c r="I68" s="55"/>
      <c r="J68" s="55"/>
      <c r="K68" s="55"/>
      <c r="L68" s="55"/>
      <c r="M68" s="55"/>
      <c r="N68" s="55"/>
      <c r="O68" s="55"/>
      <c r="P68" s="55"/>
      <c r="Q68" s="1"/>
      <c r="R68" s="1"/>
      <c r="S68" s="1"/>
      <c r="T68" s="1"/>
      <c r="U68" s="1"/>
      <c r="V68" s="1"/>
      <c r="W68" s="1"/>
    </row>
    <row r="69" spans="1:23" s="28" customFormat="1" ht="17.25" customHeight="1">
      <c r="A69" s="1"/>
      <c r="B69" s="1"/>
      <c r="C69" s="1"/>
      <c r="E69" s="1"/>
      <c r="F69" s="1"/>
      <c r="G69" s="14"/>
      <c r="I69" s="55"/>
      <c r="J69" s="55"/>
      <c r="K69" s="55"/>
      <c r="L69" s="55"/>
      <c r="M69" s="55"/>
      <c r="N69" s="55"/>
      <c r="O69" s="55"/>
      <c r="P69" s="55"/>
      <c r="Q69" s="1"/>
      <c r="R69" s="1"/>
      <c r="S69" s="1"/>
      <c r="T69" s="1"/>
      <c r="U69" s="1"/>
      <c r="V69" s="1"/>
      <c r="W69" s="1"/>
    </row>
    <row r="70" spans="1:23" s="28" customFormat="1" ht="17.25" customHeight="1">
      <c r="A70" s="1"/>
      <c r="B70" s="1"/>
      <c r="C70" s="1"/>
      <c r="E70" s="1"/>
      <c r="F70" s="1"/>
      <c r="G70" s="14"/>
      <c r="I70" s="55"/>
      <c r="J70" s="55"/>
      <c r="K70" s="55"/>
      <c r="L70" s="55"/>
      <c r="M70" s="55"/>
      <c r="N70" s="55"/>
      <c r="O70" s="55"/>
      <c r="P70" s="55"/>
      <c r="Q70" s="1"/>
      <c r="R70" s="1"/>
      <c r="S70" s="1"/>
      <c r="T70" s="1"/>
      <c r="U70" s="1"/>
      <c r="V70" s="1"/>
      <c r="W70" s="1"/>
    </row>
    <row r="71" spans="1:23" s="28" customFormat="1" ht="17.25" customHeight="1">
      <c r="A71" s="1"/>
      <c r="B71" s="1"/>
      <c r="C71" s="1"/>
      <c r="E71" s="1"/>
      <c r="F71" s="1"/>
      <c r="G71" s="14"/>
      <c r="I71" s="55"/>
      <c r="J71" s="55"/>
      <c r="K71" s="55"/>
      <c r="L71" s="55"/>
      <c r="M71" s="55"/>
      <c r="N71" s="55"/>
      <c r="O71" s="55"/>
      <c r="P71" s="55"/>
      <c r="Q71" s="1"/>
      <c r="R71" s="1"/>
      <c r="S71" s="1"/>
      <c r="T71" s="1"/>
      <c r="U71" s="1"/>
      <c r="V71" s="1"/>
      <c r="W71" s="1"/>
    </row>
    <row r="72" spans="1:23" s="28" customFormat="1" ht="17.25" customHeight="1">
      <c r="A72" s="1"/>
      <c r="B72" s="1"/>
      <c r="C72" s="1"/>
      <c r="E72" s="1"/>
      <c r="F72" s="1"/>
      <c r="G72" s="14"/>
      <c r="I72" s="55"/>
      <c r="J72" s="55"/>
      <c r="K72" s="55"/>
      <c r="L72" s="55"/>
      <c r="M72" s="55"/>
      <c r="N72" s="55"/>
      <c r="O72" s="55"/>
      <c r="P72" s="55"/>
      <c r="Q72" s="1"/>
      <c r="R72" s="1"/>
      <c r="S72" s="1"/>
      <c r="T72" s="1"/>
      <c r="U72" s="1"/>
      <c r="V72" s="1"/>
      <c r="W72" s="1"/>
    </row>
    <row r="73" spans="1:23" s="28" customFormat="1" ht="17.25" customHeight="1">
      <c r="A73" s="1"/>
      <c r="B73" s="1"/>
      <c r="C73" s="1"/>
      <c r="E73" s="1"/>
      <c r="F73" s="1"/>
      <c r="G73" s="14"/>
      <c r="I73" s="55"/>
      <c r="J73" s="55"/>
      <c r="K73" s="55"/>
      <c r="L73" s="55"/>
      <c r="M73" s="55"/>
      <c r="N73" s="55"/>
      <c r="O73" s="55"/>
      <c r="P73" s="55"/>
      <c r="Q73" s="1"/>
      <c r="R73" s="1"/>
      <c r="S73" s="1"/>
      <c r="T73" s="1"/>
      <c r="U73" s="1"/>
      <c r="V73" s="1"/>
      <c r="W73" s="1"/>
    </row>
    <row r="74" spans="1:23" s="28" customFormat="1" ht="17.25" customHeight="1">
      <c r="A74" s="1"/>
      <c r="B74" s="1"/>
      <c r="C74" s="1"/>
      <c r="E74" s="1"/>
      <c r="F74" s="1"/>
      <c r="G74" s="14"/>
      <c r="I74" s="55"/>
      <c r="J74" s="55"/>
      <c r="K74" s="55"/>
      <c r="L74" s="55"/>
      <c r="M74" s="55"/>
      <c r="N74" s="55"/>
      <c r="O74" s="55"/>
      <c r="P74" s="55"/>
      <c r="Q74" s="1"/>
      <c r="R74" s="1"/>
      <c r="S74" s="1"/>
      <c r="T74" s="1"/>
      <c r="U74" s="1"/>
      <c r="V74" s="1"/>
      <c r="W74" s="1"/>
    </row>
    <row r="75" spans="1:23" s="28" customFormat="1" ht="17.25" customHeight="1">
      <c r="A75" s="1"/>
      <c r="B75" s="1"/>
      <c r="C75" s="1"/>
      <c r="E75" s="1"/>
      <c r="F75" s="1"/>
      <c r="G75" s="14"/>
      <c r="I75" s="55"/>
      <c r="J75" s="55"/>
      <c r="K75" s="55"/>
      <c r="L75" s="55"/>
      <c r="M75" s="55"/>
      <c r="N75" s="55"/>
      <c r="O75" s="55"/>
      <c r="P75" s="55"/>
      <c r="Q75" s="1"/>
      <c r="R75" s="1"/>
      <c r="S75" s="1"/>
      <c r="T75" s="1"/>
      <c r="U75" s="1"/>
      <c r="V75" s="1"/>
      <c r="W75" s="1"/>
    </row>
    <row r="76" spans="1:23" s="28" customFormat="1" ht="17.25" customHeight="1">
      <c r="A76" s="1"/>
      <c r="B76" s="1"/>
      <c r="C76" s="1"/>
      <c r="E76" s="1"/>
      <c r="F76" s="1"/>
      <c r="G76" s="14"/>
      <c r="I76" s="55"/>
      <c r="J76" s="55"/>
      <c r="K76" s="55"/>
      <c r="L76" s="55"/>
      <c r="M76" s="55"/>
      <c r="N76" s="55"/>
      <c r="O76" s="55"/>
      <c r="P76" s="55"/>
      <c r="Q76" s="1"/>
      <c r="R76" s="1"/>
      <c r="S76" s="1"/>
      <c r="T76" s="1"/>
      <c r="U76" s="1"/>
      <c r="V76" s="1"/>
      <c r="W76" s="1"/>
    </row>
    <row r="77" spans="1:23" s="28" customFormat="1" ht="17.25" customHeight="1">
      <c r="A77" s="1"/>
      <c r="B77" s="1"/>
      <c r="C77" s="1"/>
      <c r="E77" s="1"/>
      <c r="F77" s="1"/>
      <c r="G77" s="14"/>
      <c r="I77" s="55"/>
      <c r="J77" s="55"/>
      <c r="K77" s="55"/>
      <c r="L77" s="55"/>
      <c r="M77" s="55"/>
      <c r="N77" s="55"/>
      <c r="O77" s="55"/>
      <c r="P77" s="55"/>
      <c r="Q77" s="1"/>
      <c r="R77" s="1"/>
      <c r="S77" s="1"/>
      <c r="T77" s="1"/>
      <c r="U77" s="1"/>
      <c r="V77" s="1"/>
      <c r="W77" s="1"/>
    </row>
    <row r="78" spans="1:23" s="28" customFormat="1" ht="17.25" customHeight="1">
      <c r="A78" s="1"/>
      <c r="B78" s="1"/>
      <c r="C78" s="1"/>
      <c r="E78" s="1"/>
      <c r="F78" s="1"/>
      <c r="G78" s="14"/>
      <c r="I78" s="55"/>
      <c r="J78" s="55"/>
      <c r="K78" s="55"/>
      <c r="L78" s="55"/>
      <c r="M78" s="55"/>
      <c r="N78" s="55"/>
      <c r="O78" s="55"/>
      <c r="P78" s="55"/>
      <c r="Q78" s="1"/>
      <c r="R78" s="1"/>
      <c r="S78" s="1"/>
      <c r="T78" s="1"/>
      <c r="U78" s="1"/>
      <c r="V78" s="1"/>
      <c r="W78" s="1"/>
    </row>
    <row r="79" spans="1:23" s="28" customFormat="1" ht="17.25" customHeight="1">
      <c r="A79" s="1"/>
      <c r="B79" s="1"/>
      <c r="C79" s="1"/>
      <c r="E79" s="1"/>
      <c r="F79" s="1"/>
      <c r="G79" s="14"/>
      <c r="I79" s="55"/>
      <c r="J79" s="55"/>
      <c r="K79" s="55"/>
      <c r="L79" s="55"/>
      <c r="M79" s="55"/>
      <c r="N79" s="55"/>
      <c r="O79" s="55"/>
      <c r="P79" s="55"/>
      <c r="Q79" s="1"/>
      <c r="R79" s="1"/>
      <c r="S79" s="1"/>
      <c r="T79" s="1"/>
      <c r="U79" s="1"/>
      <c r="V79" s="1"/>
      <c r="W79" s="1"/>
    </row>
    <row r="80" spans="1:23" s="28" customFormat="1" ht="17.25" customHeight="1">
      <c r="A80" s="1"/>
      <c r="B80" s="1"/>
      <c r="C80" s="1"/>
      <c r="E80" s="1"/>
      <c r="F80" s="1"/>
      <c r="G80" s="14"/>
      <c r="I80" s="55"/>
      <c r="J80" s="55"/>
      <c r="K80" s="55"/>
      <c r="L80" s="55"/>
      <c r="M80" s="55"/>
      <c r="N80" s="55"/>
      <c r="O80" s="55"/>
      <c r="P80" s="55"/>
      <c r="Q80" s="1"/>
      <c r="R80" s="1"/>
      <c r="S80" s="1"/>
      <c r="T80" s="1"/>
      <c r="U80" s="1"/>
      <c r="V80" s="1"/>
      <c r="W80" s="1"/>
    </row>
    <row r="81" spans="1:23" s="28" customFormat="1" ht="17.25" customHeight="1">
      <c r="A81" s="1"/>
      <c r="B81" s="1"/>
      <c r="C81" s="1"/>
      <c r="E81" s="1"/>
      <c r="F81" s="1"/>
      <c r="G81" s="14"/>
      <c r="I81" s="55"/>
      <c r="J81" s="55"/>
      <c r="K81" s="55"/>
      <c r="L81" s="55"/>
      <c r="M81" s="55"/>
      <c r="N81" s="55"/>
      <c r="O81" s="55"/>
      <c r="P81" s="55"/>
      <c r="Q81" s="1"/>
      <c r="R81" s="1"/>
      <c r="S81" s="1"/>
      <c r="T81" s="1"/>
      <c r="U81" s="1"/>
      <c r="V81" s="1"/>
      <c r="W81" s="1"/>
    </row>
    <row r="82" spans="1:23" s="28" customFormat="1" ht="17.25" customHeight="1">
      <c r="A82" s="1"/>
      <c r="B82" s="1"/>
      <c r="C82" s="1"/>
      <c r="E82" s="1"/>
      <c r="F82" s="1"/>
      <c r="G82" s="14"/>
      <c r="I82" s="55"/>
      <c r="J82" s="55"/>
      <c r="K82" s="55"/>
      <c r="L82" s="55"/>
      <c r="M82" s="55"/>
      <c r="N82" s="55"/>
      <c r="O82" s="55"/>
      <c r="P82" s="55"/>
      <c r="Q82" s="1"/>
      <c r="R82" s="1"/>
      <c r="S82" s="1"/>
      <c r="T82" s="1"/>
      <c r="U82" s="1"/>
      <c r="V82" s="1"/>
      <c r="W82" s="1"/>
    </row>
    <row r="83" spans="1:23" s="28" customFormat="1" ht="17.25" customHeight="1">
      <c r="A83" s="1"/>
      <c r="B83" s="1"/>
      <c r="C83" s="1"/>
      <c r="E83" s="1"/>
      <c r="F83" s="1"/>
      <c r="G83" s="14"/>
      <c r="I83" s="55"/>
      <c r="J83" s="55"/>
      <c r="K83" s="55"/>
      <c r="L83" s="55"/>
      <c r="M83" s="55"/>
      <c r="N83" s="55"/>
      <c r="O83" s="55"/>
      <c r="P83" s="55"/>
      <c r="Q83" s="1"/>
      <c r="R83" s="1"/>
      <c r="S83" s="1"/>
      <c r="T83" s="1"/>
      <c r="U83" s="1"/>
      <c r="V83" s="1"/>
      <c r="W83" s="1"/>
    </row>
    <row r="84" spans="1:23" s="28" customFormat="1" ht="17.25" customHeight="1">
      <c r="A84" s="1"/>
      <c r="B84" s="1"/>
      <c r="C84" s="1"/>
      <c r="E84" s="1"/>
      <c r="F84" s="1"/>
      <c r="G84" s="14"/>
      <c r="I84" s="55"/>
      <c r="J84" s="55"/>
      <c r="K84" s="55"/>
      <c r="L84" s="55"/>
      <c r="M84" s="55"/>
      <c r="N84" s="55"/>
      <c r="O84" s="55"/>
      <c r="P84" s="55"/>
      <c r="Q84" s="1"/>
      <c r="R84" s="1"/>
      <c r="S84" s="1"/>
      <c r="T84" s="1"/>
      <c r="U84" s="1"/>
      <c r="V84" s="1"/>
      <c r="W84" s="1"/>
    </row>
    <row r="85" spans="1:23" s="28" customFormat="1" ht="17.25" customHeight="1">
      <c r="A85" s="1"/>
      <c r="B85" s="1"/>
      <c r="C85" s="1"/>
      <c r="E85" s="1"/>
      <c r="F85" s="1"/>
      <c r="G85" s="14"/>
      <c r="I85" s="55"/>
      <c r="J85" s="55"/>
      <c r="K85" s="55"/>
      <c r="L85" s="55"/>
      <c r="M85" s="55"/>
      <c r="N85" s="55"/>
      <c r="O85" s="55"/>
      <c r="P85" s="55"/>
      <c r="Q85" s="1"/>
      <c r="R85" s="1"/>
      <c r="S85" s="1"/>
      <c r="T85" s="1"/>
      <c r="U85" s="1"/>
      <c r="V85" s="1"/>
      <c r="W85" s="1"/>
    </row>
    <row r="86" spans="1:23" s="28" customFormat="1" ht="17.25" customHeight="1">
      <c r="A86" s="1"/>
      <c r="B86" s="1"/>
      <c r="C86" s="1"/>
      <c r="E86" s="1"/>
      <c r="F86" s="1"/>
      <c r="G86" s="14"/>
      <c r="I86" s="55"/>
      <c r="J86" s="55"/>
      <c r="K86" s="55"/>
      <c r="L86" s="55"/>
      <c r="M86" s="55"/>
      <c r="N86" s="55"/>
      <c r="O86" s="55"/>
      <c r="P86" s="55"/>
      <c r="Q86" s="1"/>
      <c r="R86" s="1"/>
      <c r="S86" s="1"/>
      <c r="T86" s="1"/>
      <c r="U86" s="1"/>
      <c r="V86" s="1"/>
      <c r="W86" s="1"/>
    </row>
    <row r="87" spans="1:23" s="28" customFormat="1" ht="17.25" customHeight="1">
      <c r="A87" s="1"/>
      <c r="B87" s="1"/>
      <c r="C87" s="1"/>
      <c r="E87" s="1"/>
      <c r="F87" s="1"/>
      <c r="G87" s="14"/>
      <c r="I87" s="55"/>
      <c r="J87" s="55"/>
      <c r="K87" s="55"/>
      <c r="L87" s="55"/>
      <c r="M87" s="55"/>
      <c r="N87" s="55"/>
      <c r="O87" s="55"/>
      <c r="P87" s="55"/>
      <c r="Q87" s="1"/>
      <c r="R87" s="1"/>
      <c r="S87" s="1"/>
      <c r="T87" s="1"/>
      <c r="U87" s="1"/>
      <c r="V87" s="1"/>
      <c r="W87" s="1"/>
    </row>
    <row r="88" spans="1:23" s="28" customFormat="1" ht="17.25" customHeight="1">
      <c r="A88" s="1"/>
      <c r="B88" s="1"/>
      <c r="C88" s="1"/>
      <c r="E88" s="1"/>
      <c r="F88" s="1"/>
      <c r="G88" s="14"/>
      <c r="I88" s="55"/>
      <c r="J88" s="55"/>
      <c r="K88" s="55"/>
      <c r="L88" s="55"/>
      <c r="M88" s="55"/>
      <c r="N88" s="55"/>
      <c r="O88" s="55"/>
      <c r="P88" s="55"/>
      <c r="Q88" s="1"/>
      <c r="R88" s="1"/>
      <c r="S88" s="1"/>
      <c r="T88" s="1"/>
      <c r="U88" s="1"/>
      <c r="V88" s="1"/>
      <c r="W88" s="1"/>
    </row>
    <row r="89" spans="1:23" s="28" customFormat="1" ht="17.25" customHeight="1">
      <c r="A89" s="1"/>
      <c r="B89" s="1"/>
      <c r="C89" s="1"/>
      <c r="E89" s="1"/>
      <c r="F89" s="1"/>
      <c r="G89" s="14"/>
      <c r="I89" s="55"/>
      <c r="J89" s="55"/>
      <c r="K89" s="55"/>
      <c r="L89" s="55"/>
      <c r="M89" s="55"/>
      <c r="N89" s="55"/>
      <c r="O89" s="55"/>
      <c r="P89" s="55"/>
      <c r="Q89" s="1"/>
      <c r="R89" s="1"/>
      <c r="S89" s="1"/>
      <c r="T89" s="1"/>
      <c r="U89" s="1"/>
      <c r="V89" s="1"/>
      <c r="W89" s="1"/>
    </row>
    <row r="90" spans="1:23" s="28" customFormat="1" ht="17.25" customHeight="1">
      <c r="A90" s="1"/>
      <c r="B90" s="1"/>
      <c r="C90" s="1"/>
      <c r="E90" s="1"/>
      <c r="F90" s="1"/>
      <c r="G90" s="14"/>
      <c r="I90" s="55"/>
      <c r="J90" s="55"/>
      <c r="K90" s="55"/>
      <c r="L90" s="55"/>
      <c r="M90" s="55"/>
      <c r="N90" s="55"/>
      <c r="O90" s="55"/>
      <c r="P90" s="55"/>
      <c r="Q90" s="1"/>
      <c r="R90" s="1"/>
      <c r="S90" s="1"/>
      <c r="T90" s="1"/>
      <c r="U90" s="1"/>
      <c r="V90" s="1"/>
      <c r="W90" s="1"/>
    </row>
    <row r="91" spans="1:23" s="28" customFormat="1" ht="17.25" customHeight="1">
      <c r="A91" s="1"/>
      <c r="B91" s="1"/>
      <c r="C91" s="1"/>
      <c r="E91" s="1"/>
      <c r="F91" s="1"/>
      <c r="G91" s="14"/>
      <c r="I91" s="55"/>
      <c r="J91" s="55"/>
      <c r="K91" s="55"/>
      <c r="L91" s="55"/>
      <c r="M91" s="55"/>
      <c r="N91" s="55"/>
      <c r="O91" s="55"/>
      <c r="P91" s="55"/>
      <c r="Q91" s="1"/>
      <c r="R91" s="1"/>
      <c r="S91" s="1"/>
      <c r="T91" s="1"/>
      <c r="U91" s="1"/>
      <c r="V91" s="1"/>
      <c r="W91" s="1"/>
    </row>
    <row r="92" spans="1:23" s="28" customFormat="1" ht="17.25" customHeight="1">
      <c r="A92" s="1"/>
      <c r="B92" s="1"/>
      <c r="C92" s="1"/>
      <c r="E92" s="1"/>
      <c r="F92" s="1"/>
      <c r="G92" s="14"/>
      <c r="I92" s="55"/>
      <c r="J92" s="55"/>
      <c r="K92" s="55"/>
      <c r="L92" s="55"/>
      <c r="M92" s="55"/>
      <c r="N92" s="55"/>
      <c r="O92" s="55"/>
      <c r="P92" s="55"/>
      <c r="Q92" s="1"/>
      <c r="R92" s="1"/>
      <c r="S92" s="1"/>
      <c r="T92" s="1"/>
      <c r="U92" s="1"/>
      <c r="V92" s="1"/>
      <c r="W92" s="1"/>
    </row>
    <row r="93" spans="1:23" s="28" customFormat="1" ht="17.25" customHeight="1">
      <c r="A93" s="1"/>
      <c r="B93" s="1"/>
      <c r="C93" s="1"/>
      <c r="E93" s="1"/>
      <c r="F93" s="1"/>
      <c r="G93" s="14"/>
      <c r="I93" s="55"/>
      <c r="J93" s="55"/>
      <c r="K93" s="55"/>
      <c r="L93" s="55"/>
      <c r="M93" s="55"/>
      <c r="N93" s="55"/>
      <c r="O93" s="55"/>
      <c r="P93" s="55"/>
      <c r="Q93" s="1"/>
      <c r="R93" s="1"/>
      <c r="S93" s="1"/>
      <c r="T93" s="1"/>
      <c r="U93" s="1"/>
      <c r="V93" s="1"/>
      <c r="W93" s="1"/>
    </row>
    <row r="94" spans="1:23" s="28" customFormat="1" ht="17.25" customHeight="1">
      <c r="A94" s="1"/>
      <c r="B94" s="1"/>
      <c r="C94" s="1"/>
      <c r="E94" s="1"/>
      <c r="F94" s="1"/>
      <c r="G94" s="14"/>
      <c r="I94" s="55"/>
      <c r="J94" s="55"/>
      <c r="K94" s="55"/>
      <c r="L94" s="55"/>
      <c r="M94" s="55"/>
      <c r="N94" s="55"/>
      <c r="O94" s="55"/>
      <c r="P94" s="55"/>
      <c r="Q94" s="1"/>
      <c r="R94" s="1"/>
      <c r="S94" s="1"/>
      <c r="T94" s="1"/>
      <c r="U94" s="1"/>
      <c r="V94" s="1"/>
      <c r="W94" s="1"/>
    </row>
    <row r="95" spans="1:23" s="28" customFormat="1" ht="17.25" customHeight="1">
      <c r="A95" s="1"/>
      <c r="B95" s="1"/>
      <c r="C95" s="1"/>
      <c r="E95" s="1"/>
      <c r="F95" s="1"/>
      <c r="G95" s="14"/>
      <c r="I95" s="55"/>
      <c r="J95" s="55"/>
      <c r="K95" s="55"/>
      <c r="L95" s="55"/>
      <c r="M95" s="55"/>
      <c r="N95" s="55"/>
      <c r="O95" s="55"/>
      <c r="P95" s="55"/>
      <c r="Q95" s="1"/>
      <c r="R95" s="1"/>
      <c r="S95" s="1"/>
      <c r="T95" s="1"/>
      <c r="U95" s="1"/>
      <c r="V95" s="1"/>
      <c r="W95" s="1"/>
    </row>
    <row r="96" spans="1:23" s="28" customFormat="1" ht="17.25" customHeight="1">
      <c r="A96" s="1"/>
      <c r="B96" s="1"/>
      <c r="C96" s="1"/>
      <c r="E96" s="1"/>
      <c r="F96" s="1"/>
      <c r="G96" s="14"/>
      <c r="I96" s="55"/>
      <c r="J96" s="55"/>
      <c r="K96" s="55"/>
      <c r="L96" s="55"/>
      <c r="M96" s="55"/>
      <c r="N96" s="55"/>
      <c r="O96" s="55"/>
      <c r="P96" s="55"/>
      <c r="Q96" s="1"/>
      <c r="R96" s="1"/>
      <c r="S96" s="1"/>
      <c r="T96" s="1"/>
      <c r="U96" s="1"/>
      <c r="V96" s="1"/>
      <c r="W96" s="1"/>
    </row>
    <row r="97" spans="1:23" s="28" customFormat="1" ht="17.25" customHeight="1">
      <c r="A97" s="1"/>
      <c r="B97" s="1"/>
      <c r="C97" s="1"/>
      <c r="E97" s="1"/>
      <c r="F97" s="1"/>
      <c r="G97" s="14"/>
      <c r="I97" s="55"/>
      <c r="J97" s="55"/>
      <c r="K97" s="55"/>
      <c r="L97" s="55"/>
      <c r="M97" s="55"/>
      <c r="N97" s="55"/>
      <c r="O97" s="55"/>
      <c r="P97" s="55"/>
      <c r="Q97" s="1"/>
      <c r="R97" s="1"/>
      <c r="S97" s="1"/>
      <c r="T97" s="1"/>
      <c r="U97" s="1"/>
      <c r="V97" s="1"/>
      <c r="W97" s="1"/>
    </row>
    <row r="98" spans="1:23" s="28" customFormat="1" ht="17.25" customHeight="1">
      <c r="A98" s="1"/>
      <c r="B98" s="1"/>
      <c r="C98" s="1"/>
      <c r="E98" s="1"/>
      <c r="F98" s="1"/>
      <c r="G98" s="14"/>
      <c r="I98" s="55"/>
      <c r="J98" s="55"/>
      <c r="K98" s="55"/>
      <c r="L98" s="55"/>
      <c r="M98" s="55"/>
      <c r="N98" s="55"/>
      <c r="O98" s="55"/>
      <c r="P98" s="55"/>
      <c r="Q98" s="1"/>
      <c r="R98" s="1"/>
      <c r="S98" s="1"/>
      <c r="T98" s="1"/>
      <c r="U98" s="1"/>
      <c r="V98" s="1"/>
      <c r="W98" s="1"/>
    </row>
    <row r="99" spans="1:23" s="28" customFormat="1" ht="17.25" customHeight="1">
      <c r="A99" s="1"/>
      <c r="B99" s="1"/>
      <c r="C99" s="1"/>
      <c r="E99" s="1"/>
      <c r="F99" s="1"/>
      <c r="G99" s="14"/>
      <c r="I99" s="55"/>
      <c r="J99" s="55"/>
      <c r="K99" s="55"/>
      <c r="L99" s="55"/>
      <c r="M99" s="55"/>
      <c r="N99" s="55"/>
      <c r="O99" s="55"/>
      <c r="P99" s="55"/>
      <c r="Q99" s="1"/>
      <c r="R99" s="1"/>
      <c r="S99" s="1"/>
      <c r="T99" s="1"/>
      <c r="U99" s="1"/>
      <c r="V99" s="1"/>
      <c r="W99" s="1"/>
    </row>
    <row r="100" spans="1:23" s="28" customFormat="1" ht="17.25" customHeight="1">
      <c r="A100" s="1"/>
      <c r="B100" s="1"/>
      <c r="C100" s="1"/>
      <c r="E100" s="1"/>
      <c r="F100" s="1"/>
      <c r="G100" s="14"/>
      <c r="I100" s="55"/>
      <c r="J100" s="55"/>
      <c r="K100" s="55"/>
      <c r="L100" s="55"/>
      <c r="M100" s="55"/>
      <c r="N100" s="55"/>
      <c r="O100" s="55"/>
      <c r="P100" s="55"/>
      <c r="Q100" s="1"/>
      <c r="R100" s="1"/>
      <c r="S100" s="1"/>
      <c r="T100" s="1"/>
      <c r="U100" s="1"/>
      <c r="V100" s="1"/>
      <c r="W100" s="1"/>
    </row>
    <row r="101" spans="1:23" s="28" customFormat="1" ht="17.25" customHeight="1">
      <c r="A101" s="1"/>
      <c r="B101" s="1"/>
      <c r="C101" s="1"/>
      <c r="E101" s="1"/>
      <c r="F101" s="1"/>
      <c r="G101" s="14"/>
      <c r="I101" s="55"/>
      <c r="J101" s="55"/>
      <c r="K101" s="55"/>
      <c r="L101" s="55"/>
      <c r="M101" s="55"/>
      <c r="N101" s="55"/>
      <c r="O101" s="55"/>
      <c r="P101" s="55"/>
      <c r="Q101" s="1"/>
      <c r="R101" s="1"/>
      <c r="S101" s="1"/>
      <c r="T101" s="1"/>
      <c r="U101" s="1"/>
      <c r="V101" s="1"/>
      <c r="W101" s="1"/>
    </row>
    <row r="102" spans="1:23" s="28" customFormat="1" ht="17.25" customHeight="1">
      <c r="A102" s="1"/>
      <c r="B102" s="1"/>
      <c r="C102" s="1"/>
      <c r="E102" s="1"/>
      <c r="F102" s="1"/>
      <c r="G102" s="14"/>
      <c r="I102" s="55"/>
      <c r="J102" s="55"/>
      <c r="K102" s="55"/>
      <c r="L102" s="55"/>
      <c r="M102" s="55"/>
      <c r="N102" s="55"/>
      <c r="O102" s="55"/>
      <c r="P102" s="55"/>
      <c r="Q102" s="1"/>
      <c r="R102" s="1"/>
      <c r="S102" s="1"/>
      <c r="T102" s="1"/>
      <c r="U102" s="1"/>
      <c r="V102" s="1"/>
      <c r="W102" s="1"/>
    </row>
    <row r="103" spans="1:23" s="28" customFormat="1" ht="17.25" customHeight="1">
      <c r="A103" s="1"/>
      <c r="B103" s="1"/>
      <c r="C103" s="1"/>
      <c r="E103" s="1"/>
      <c r="F103" s="1"/>
      <c r="G103" s="14"/>
      <c r="I103" s="55"/>
      <c r="J103" s="55"/>
      <c r="K103" s="55"/>
      <c r="L103" s="55"/>
      <c r="M103" s="55"/>
      <c r="N103" s="55"/>
      <c r="O103" s="55"/>
      <c r="P103" s="55"/>
      <c r="Q103" s="1"/>
      <c r="R103" s="1"/>
      <c r="S103" s="1"/>
      <c r="T103" s="1"/>
      <c r="U103" s="1"/>
      <c r="V103" s="1"/>
      <c r="W103" s="1"/>
    </row>
    <row r="104" spans="1:23" s="28" customFormat="1" ht="17.25" customHeight="1">
      <c r="A104" s="1"/>
      <c r="B104" s="1"/>
      <c r="C104" s="1"/>
      <c r="E104" s="1"/>
      <c r="F104" s="1"/>
      <c r="G104" s="14"/>
      <c r="I104" s="55"/>
      <c r="J104" s="55"/>
      <c r="K104" s="55"/>
      <c r="L104" s="55"/>
      <c r="M104" s="55"/>
      <c r="N104" s="55"/>
      <c r="O104" s="55"/>
      <c r="P104" s="55"/>
      <c r="Q104" s="1"/>
      <c r="R104" s="1"/>
      <c r="S104" s="1"/>
      <c r="T104" s="1"/>
      <c r="U104" s="1"/>
      <c r="V104" s="1"/>
      <c r="W104" s="1"/>
    </row>
    <row r="105" spans="1:23" s="28" customFormat="1" ht="17.25" customHeight="1">
      <c r="A105" s="1"/>
      <c r="B105" s="1"/>
      <c r="C105" s="1"/>
      <c r="E105" s="1"/>
      <c r="F105" s="1"/>
      <c r="G105" s="14"/>
      <c r="I105" s="55"/>
      <c r="J105" s="55"/>
      <c r="K105" s="55"/>
      <c r="L105" s="55"/>
      <c r="M105" s="55"/>
      <c r="N105" s="55"/>
      <c r="O105" s="55"/>
      <c r="P105" s="55"/>
      <c r="Q105" s="1"/>
      <c r="R105" s="1"/>
      <c r="S105" s="1"/>
      <c r="T105" s="1"/>
      <c r="U105" s="1"/>
      <c r="V105" s="1"/>
      <c r="W105" s="1"/>
    </row>
    <row r="106" spans="1:23" s="28" customFormat="1" ht="17.25" customHeight="1">
      <c r="A106" s="1"/>
      <c r="B106" s="1"/>
      <c r="C106" s="1"/>
      <c r="E106" s="1"/>
      <c r="F106" s="1"/>
      <c r="G106" s="14"/>
      <c r="I106" s="55"/>
      <c r="J106" s="55"/>
      <c r="K106" s="55"/>
      <c r="L106" s="55"/>
      <c r="M106" s="55"/>
      <c r="N106" s="55"/>
      <c r="O106" s="55"/>
      <c r="P106" s="55"/>
      <c r="Q106" s="1"/>
      <c r="R106" s="1"/>
      <c r="S106" s="1"/>
      <c r="T106" s="1"/>
      <c r="U106" s="1"/>
      <c r="V106" s="1"/>
      <c r="W106" s="1"/>
    </row>
    <row r="107" spans="1:23" s="28" customFormat="1" ht="17.25" customHeight="1">
      <c r="A107" s="1"/>
      <c r="B107" s="1"/>
      <c r="C107" s="1"/>
      <c r="E107" s="1"/>
      <c r="F107" s="1"/>
      <c r="G107" s="14"/>
      <c r="I107" s="55"/>
      <c r="J107" s="55"/>
      <c r="K107" s="55"/>
      <c r="L107" s="55"/>
      <c r="M107" s="55"/>
      <c r="N107" s="55"/>
      <c r="O107" s="55"/>
      <c r="P107" s="55"/>
      <c r="Q107" s="1"/>
      <c r="R107" s="1"/>
      <c r="S107" s="1"/>
      <c r="T107" s="1"/>
      <c r="U107" s="1"/>
      <c r="V107" s="1"/>
      <c r="W107" s="1"/>
    </row>
    <row r="108" spans="1:23" s="28" customFormat="1" ht="17.25" customHeight="1">
      <c r="A108" s="1"/>
      <c r="B108" s="1"/>
      <c r="C108" s="1"/>
      <c r="E108" s="1"/>
      <c r="F108" s="1"/>
      <c r="G108" s="14"/>
      <c r="I108" s="55"/>
      <c r="J108" s="55"/>
      <c r="K108" s="55"/>
      <c r="L108" s="55"/>
      <c r="M108" s="55"/>
      <c r="N108" s="55"/>
      <c r="O108" s="55"/>
      <c r="P108" s="55"/>
      <c r="Q108" s="1"/>
      <c r="R108" s="1"/>
      <c r="S108" s="1"/>
      <c r="T108" s="1"/>
      <c r="U108" s="1"/>
      <c r="V108" s="1"/>
      <c r="W108" s="1"/>
    </row>
    <row r="109" spans="1:23" s="28" customFormat="1" ht="17.25" customHeight="1">
      <c r="A109" s="1"/>
      <c r="B109" s="1"/>
      <c r="C109" s="1"/>
      <c r="E109" s="1"/>
      <c r="F109" s="1"/>
      <c r="G109" s="14"/>
      <c r="I109" s="55"/>
      <c r="J109" s="55"/>
      <c r="K109" s="55"/>
      <c r="L109" s="55"/>
      <c r="M109" s="55"/>
      <c r="N109" s="55"/>
      <c r="O109" s="55"/>
      <c r="P109" s="55"/>
      <c r="Q109" s="1"/>
      <c r="R109" s="1"/>
      <c r="S109" s="1"/>
      <c r="T109" s="1"/>
      <c r="U109" s="1"/>
      <c r="V109" s="1"/>
      <c r="W109" s="1"/>
    </row>
    <row r="110" spans="1:23" s="28" customFormat="1" ht="17.25" customHeight="1">
      <c r="A110" s="1"/>
      <c r="B110" s="1"/>
      <c r="C110" s="1"/>
      <c r="E110" s="1"/>
      <c r="F110" s="1"/>
      <c r="G110" s="14"/>
      <c r="I110" s="55"/>
      <c r="J110" s="55"/>
      <c r="K110" s="55"/>
      <c r="L110" s="55"/>
      <c r="M110" s="55"/>
      <c r="N110" s="55"/>
      <c r="O110" s="55"/>
      <c r="P110" s="55"/>
      <c r="Q110" s="1"/>
      <c r="R110" s="1"/>
      <c r="S110" s="1"/>
      <c r="T110" s="1"/>
      <c r="U110" s="1"/>
      <c r="V110" s="1"/>
      <c r="W110" s="1"/>
    </row>
    <row r="111" spans="1:23" s="28" customFormat="1" ht="17.25" customHeight="1">
      <c r="A111" s="1"/>
      <c r="B111" s="1"/>
      <c r="C111" s="1"/>
      <c r="E111" s="1"/>
      <c r="F111" s="1"/>
      <c r="G111" s="14"/>
      <c r="I111" s="55"/>
      <c r="J111" s="55"/>
      <c r="K111" s="55"/>
      <c r="L111" s="55"/>
      <c r="M111" s="55"/>
      <c r="N111" s="55"/>
      <c r="O111" s="55"/>
      <c r="P111" s="55"/>
      <c r="Q111" s="1"/>
      <c r="R111" s="1"/>
      <c r="S111" s="1"/>
      <c r="T111" s="1"/>
      <c r="U111" s="1"/>
      <c r="V111" s="1"/>
      <c r="W111" s="1"/>
    </row>
    <row r="112" spans="1:23" s="28" customFormat="1" ht="17.25" customHeight="1">
      <c r="A112" s="1"/>
      <c r="B112" s="1"/>
      <c r="C112" s="1"/>
      <c r="E112" s="1"/>
      <c r="F112" s="1"/>
      <c r="G112" s="14"/>
      <c r="I112" s="55"/>
      <c r="J112" s="55"/>
      <c r="K112" s="55"/>
      <c r="L112" s="55"/>
      <c r="M112" s="55"/>
      <c r="N112" s="55"/>
      <c r="O112" s="55"/>
      <c r="P112" s="55"/>
      <c r="Q112" s="1"/>
      <c r="R112" s="1"/>
      <c r="S112" s="1"/>
      <c r="T112" s="1"/>
      <c r="U112" s="1"/>
      <c r="V112" s="1"/>
      <c r="W112" s="1"/>
    </row>
    <row r="113" spans="1:23" s="28" customFormat="1" ht="17.25" customHeight="1">
      <c r="A113" s="1"/>
      <c r="B113" s="1"/>
      <c r="C113" s="1"/>
      <c r="E113" s="1"/>
      <c r="F113" s="1"/>
      <c r="G113" s="14"/>
      <c r="I113" s="55"/>
      <c r="J113" s="55"/>
      <c r="K113" s="55"/>
      <c r="L113" s="55"/>
      <c r="M113" s="55"/>
      <c r="N113" s="55"/>
      <c r="O113" s="55"/>
      <c r="P113" s="55"/>
      <c r="Q113" s="1"/>
      <c r="R113" s="1"/>
      <c r="S113" s="1"/>
      <c r="T113" s="1"/>
      <c r="U113" s="1"/>
      <c r="V113" s="1"/>
      <c r="W113" s="1"/>
    </row>
    <row r="114" spans="1:23" s="28" customFormat="1" ht="17.25" customHeight="1">
      <c r="A114" s="1"/>
      <c r="B114" s="1"/>
      <c r="C114" s="1"/>
      <c r="E114" s="1"/>
      <c r="F114" s="1"/>
      <c r="G114" s="14"/>
      <c r="I114" s="55"/>
      <c r="J114" s="55"/>
      <c r="K114" s="55"/>
      <c r="L114" s="55"/>
      <c r="M114" s="55"/>
      <c r="N114" s="55"/>
      <c r="O114" s="55"/>
      <c r="P114" s="55"/>
      <c r="Q114" s="1"/>
      <c r="R114" s="1"/>
      <c r="S114" s="1"/>
      <c r="T114" s="1"/>
      <c r="U114" s="1"/>
      <c r="V114" s="1"/>
      <c r="W114" s="1"/>
    </row>
    <row r="115" spans="1:23" s="28" customFormat="1" ht="17.25" customHeight="1">
      <c r="A115" s="1"/>
      <c r="B115" s="1"/>
      <c r="C115" s="1"/>
      <c r="E115" s="1"/>
      <c r="F115" s="1"/>
      <c r="G115" s="14"/>
      <c r="I115" s="55"/>
      <c r="J115" s="55"/>
      <c r="K115" s="55"/>
      <c r="L115" s="55"/>
      <c r="M115" s="55"/>
      <c r="N115" s="55"/>
      <c r="O115" s="55"/>
      <c r="P115" s="55"/>
      <c r="Q115" s="1"/>
      <c r="R115" s="1"/>
      <c r="S115" s="1"/>
      <c r="T115" s="1"/>
      <c r="U115" s="1"/>
      <c r="V115" s="1"/>
      <c r="W115" s="1"/>
    </row>
    <row r="116" spans="1:23" s="28" customFormat="1" ht="17.25" customHeight="1">
      <c r="A116" s="1"/>
      <c r="B116" s="1"/>
      <c r="C116" s="1"/>
      <c r="E116" s="1"/>
      <c r="F116" s="1"/>
      <c r="G116" s="14"/>
      <c r="I116" s="55"/>
      <c r="J116" s="55"/>
      <c r="K116" s="55"/>
      <c r="L116" s="55"/>
      <c r="M116" s="55"/>
      <c r="N116" s="55"/>
      <c r="O116" s="55"/>
      <c r="P116" s="55"/>
      <c r="Q116" s="1"/>
      <c r="R116" s="1"/>
      <c r="S116" s="1"/>
      <c r="T116" s="1"/>
      <c r="U116" s="1"/>
      <c r="V116" s="1"/>
      <c r="W116" s="1"/>
    </row>
    <row r="117" spans="1:23" s="28" customFormat="1" ht="17.25" customHeight="1">
      <c r="A117" s="1"/>
      <c r="B117" s="1"/>
      <c r="C117" s="1"/>
      <c r="E117" s="1"/>
      <c r="F117" s="1"/>
      <c r="G117" s="14"/>
      <c r="I117" s="55"/>
      <c r="J117" s="55"/>
      <c r="K117" s="55"/>
      <c r="L117" s="55"/>
      <c r="M117" s="55"/>
      <c r="N117" s="55"/>
      <c r="O117" s="55"/>
      <c r="P117" s="55"/>
      <c r="Q117" s="1"/>
      <c r="R117" s="1"/>
      <c r="S117" s="1"/>
      <c r="T117" s="1"/>
      <c r="U117" s="1"/>
      <c r="V117" s="1"/>
      <c r="W117" s="1"/>
    </row>
    <row r="118" spans="1:23" s="28" customFormat="1" ht="17.25" customHeight="1">
      <c r="A118" s="1"/>
      <c r="B118" s="1"/>
      <c r="C118" s="1"/>
      <c r="E118" s="1"/>
      <c r="F118" s="1"/>
      <c r="G118" s="14"/>
      <c r="I118" s="55"/>
      <c r="J118" s="55"/>
      <c r="K118" s="55"/>
      <c r="L118" s="55"/>
      <c r="M118" s="55"/>
      <c r="N118" s="55"/>
      <c r="O118" s="55"/>
      <c r="P118" s="55"/>
      <c r="Q118" s="1"/>
      <c r="R118" s="1"/>
      <c r="S118" s="1"/>
      <c r="T118" s="1"/>
      <c r="U118" s="1"/>
      <c r="V118" s="1"/>
      <c r="W118" s="1"/>
    </row>
    <row r="119" spans="1:23" s="28" customFormat="1" ht="17.25" customHeight="1">
      <c r="A119" s="1"/>
      <c r="B119" s="1"/>
      <c r="C119" s="1"/>
      <c r="E119" s="1"/>
      <c r="F119" s="1"/>
      <c r="G119" s="14"/>
      <c r="I119" s="55"/>
      <c r="J119" s="55"/>
      <c r="K119" s="55"/>
      <c r="L119" s="55"/>
      <c r="M119" s="55"/>
      <c r="N119" s="55"/>
      <c r="O119" s="55"/>
      <c r="P119" s="55"/>
      <c r="Q119" s="1"/>
      <c r="R119" s="1"/>
      <c r="S119" s="1"/>
      <c r="T119" s="1"/>
      <c r="U119" s="1"/>
      <c r="V119" s="1"/>
      <c r="W119" s="1"/>
    </row>
    <row r="120" spans="1:23" s="28" customFormat="1" ht="17.25" customHeight="1">
      <c r="A120" s="1"/>
      <c r="B120" s="1"/>
      <c r="C120" s="1"/>
      <c r="E120" s="1"/>
      <c r="F120" s="1"/>
      <c r="G120" s="14"/>
      <c r="I120" s="55"/>
      <c r="J120" s="55"/>
      <c r="K120" s="55"/>
      <c r="L120" s="55"/>
      <c r="M120" s="55"/>
      <c r="N120" s="55"/>
      <c r="O120" s="55"/>
      <c r="P120" s="55"/>
      <c r="Q120" s="1"/>
      <c r="R120" s="1"/>
      <c r="S120" s="1"/>
      <c r="T120" s="1"/>
      <c r="U120" s="1"/>
      <c r="V120" s="1"/>
      <c r="W120" s="1"/>
    </row>
    <row r="121" spans="1:23" s="28" customFormat="1" ht="17.25" customHeight="1">
      <c r="A121" s="1"/>
      <c r="B121" s="1"/>
      <c r="C121" s="1"/>
      <c r="E121" s="1"/>
      <c r="F121" s="1"/>
      <c r="G121" s="14"/>
      <c r="I121" s="55"/>
      <c r="J121" s="55"/>
      <c r="K121" s="55"/>
      <c r="L121" s="55"/>
      <c r="M121" s="55"/>
      <c r="N121" s="55"/>
      <c r="O121" s="55"/>
      <c r="P121" s="55"/>
      <c r="Q121" s="1"/>
      <c r="R121" s="1"/>
      <c r="S121" s="1"/>
      <c r="T121" s="1"/>
      <c r="U121" s="1"/>
      <c r="V121" s="1"/>
      <c r="W121" s="1"/>
    </row>
    <row r="122" spans="1:23" s="28" customFormat="1" ht="17.25" customHeight="1">
      <c r="A122" s="1"/>
      <c r="B122" s="1"/>
      <c r="C122" s="1"/>
      <c r="E122" s="1"/>
      <c r="F122" s="1"/>
      <c r="G122" s="14"/>
      <c r="I122" s="55"/>
      <c r="J122" s="55"/>
      <c r="K122" s="55"/>
      <c r="L122" s="55"/>
      <c r="M122" s="55"/>
      <c r="N122" s="55"/>
      <c r="O122" s="55"/>
      <c r="P122" s="55"/>
      <c r="Q122" s="1"/>
      <c r="R122" s="1"/>
      <c r="S122" s="1"/>
      <c r="T122" s="1"/>
      <c r="U122" s="1"/>
      <c r="V122" s="1"/>
      <c r="W122" s="1"/>
    </row>
    <row r="123" spans="1:23" s="28" customFormat="1" ht="17.25" customHeight="1">
      <c r="A123" s="1"/>
      <c r="B123" s="1"/>
      <c r="C123" s="1"/>
      <c r="E123" s="1"/>
      <c r="F123" s="1"/>
      <c r="G123" s="14"/>
      <c r="I123" s="55"/>
      <c r="J123" s="55"/>
      <c r="K123" s="55"/>
      <c r="L123" s="55"/>
      <c r="M123" s="55"/>
      <c r="N123" s="55"/>
      <c r="O123" s="55"/>
      <c r="P123" s="55"/>
      <c r="Q123" s="1"/>
      <c r="R123" s="1"/>
      <c r="S123" s="1"/>
      <c r="T123" s="1"/>
      <c r="U123" s="1"/>
      <c r="V123" s="1"/>
      <c r="W123" s="1"/>
    </row>
    <row r="124" spans="1:23" s="28" customFormat="1" ht="17.25" customHeight="1">
      <c r="A124" s="1"/>
      <c r="B124" s="1"/>
      <c r="C124" s="1"/>
      <c r="E124" s="1"/>
      <c r="F124" s="1"/>
      <c r="G124" s="14"/>
      <c r="I124" s="55"/>
      <c r="J124" s="55"/>
      <c r="K124" s="55"/>
      <c r="L124" s="55"/>
      <c r="M124" s="55"/>
      <c r="N124" s="55"/>
      <c r="O124" s="55"/>
      <c r="P124" s="55"/>
      <c r="Q124" s="1"/>
      <c r="R124" s="1"/>
      <c r="S124" s="1"/>
      <c r="T124" s="1"/>
      <c r="U124" s="1"/>
      <c r="V124" s="1"/>
      <c r="W124" s="1"/>
    </row>
    <row r="125" spans="1:23" s="28" customFormat="1" ht="17.25" customHeight="1">
      <c r="A125" s="1"/>
      <c r="B125" s="1"/>
      <c r="C125" s="1"/>
      <c r="E125" s="1"/>
      <c r="F125" s="1"/>
      <c r="G125" s="14"/>
      <c r="I125" s="55"/>
      <c r="J125" s="55"/>
      <c r="K125" s="55"/>
      <c r="L125" s="55"/>
      <c r="M125" s="55"/>
      <c r="N125" s="55"/>
      <c r="O125" s="55"/>
      <c r="P125" s="55"/>
      <c r="Q125" s="1"/>
      <c r="R125" s="1"/>
      <c r="S125" s="1"/>
      <c r="T125" s="1"/>
      <c r="U125" s="1"/>
      <c r="V125" s="1"/>
      <c r="W125" s="1"/>
    </row>
    <row r="126" spans="1:23" s="28" customFormat="1" ht="17.25" customHeight="1">
      <c r="A126" s="1"/>
      <c r="B126" s="1"/>
      <c r="C126" s="1"/>
      <c r="E126" s="1"/>
      <c r="F126" s="1"/>
      <c r="G126" s="14"/>
      <c r="I126" s="55"/>
      <c r="J126" s="55"/>
      <c r="K126" s="55"/>
      <c r="L126" s="55"/>
      <c r="M126" s="55"/>
      <c r="N126" s="55"/>
      <c r="O126" s="55"/>
      <c r="P126" s="55"/>
      <c r="Q126" s="1"/>
      <c r="R126" s="1"/>
      <c r="S126" s="1"/>
      <c r="T126" s="1"/>
      <c r="U126" s="1"/>
      <c r="V126" s="1"/>
      <c r="W126" s="1"/>
    </row>
    <row r="127" spans="1:23" s="28" customFormat="1" ht="17.25" customHeight="1">
      <c r="A127" s="1"/>
      <c r="B127" s="1"/>
      <c r="C127" s="1"/>
      <c r="E127" s="1"/>
      <c r="F127" s="1"/>
      <c r="G127" s="14"/>
      <c r="I127" s="55"/>
      <c r="J127" s="55"/>
      <c r="K127" s="55"/>
      <c r="L127" s="55"/>
      <c r="M127" s="55"/>
      <c r="N127" s="55"/>
      <c r="O127" s="55"/>
      <c r="P127" s="55"/>
      <c r="Q127" s="1"/>
      <c r="R127" s="1"/>
      <c r="S127" s="1"/>
      <c r="T127" s="1"/>
      <c r="U127" s="1"/>
      <c r="V127" s="1"/>
      <c r="W127" s="1"/>
    </row>
    <row r="128" spans="1:23" s="28" customFormat="1" ht="17.25" customHeight="1">
      <c r="A128" s="1"/>
      <c r="B128" s="1"/>
      <c r="C128" s="1"/>
      <c r="E128" s="1"/>
      <c r="F128" s="1"/>
      <c r="G128" s="14"/>
      <c r="I128" s="55"/>
      <c r="J128" s="55"/>
      <c r="K128" s="55"/>
      <c r="L128" s="55"/>
      <c r="M128" s="55"/>
      <c r="N128" s="55"/>
      <c r="O128" s="55"/>
      <c r="P128" s="55"/>
      <c r="Q128" s="1"/>
      <c r="R128" s="1"/>
      <c r="S128" s="1"/>
      <c r="T128" s="1"/>
      <c r="U128" s="1"/>
      <c r="V128" s="1"/>
      <c r="W128" s="1"/>
    </row>
    <row r="129" spans="1:23" s="28" customFormat="1" ht="17.25" customHeight="1">
      <c r="A129" s="1"/>
      <c r="B129" s="1"/>
      <c r="C129" s="1"/>
      <c r="E129" s="1"/>
      <c r="F129" s="1"/>
      <c r="G129" s="14"/>
      <c r="I129" s="55"/>
      <c r="J129" s="55"/>
      <c r="K129" s="55"/>
      <c r="L129" s="55"/>
      <c r="M129" s="55"/>
      <c r="N129" s="55"/>
      <c r="O129" s="55"/>
      <c r="P129" s="55"/>
      <c r="Q129" s="1"/>
      <c r="R129" s="1"/>
      <c r="S129" s="1"/>
      <c r="T129" s="1"/>
      <c r="U129" s="1"/>
      <c r="V129" s="1"/>
      <c r="W129" s="1"/>
    </row>
    <row r="130" spans="1:23" s="28" customFormat="1" ht="17.25" customHeight="1">
      <c r="A130" s="1"/>
      <c r="B130" s="1"/>
      <c r="C130" s="1"/>
      <c r="E130" s="1"/>
      <c r="F130" s="1"/>
      <c r="G130" s="14"/>
      <c r="I130" s="55"/>
      <c r="J130" s="55"/>
      <c r="K130" s="55"/>
      <c r="L130" s="55"/>
      <c r="M130" s="55"/>
      <c r="N130" s="55"/>
      <c r="O130" s="55"/>
      <c r="P130" s="55"/>
      <c r="Q130" s="1"/>
      <c r="R130" s="1"/>
      <c r="S130" s="1"/>
      <c r="T130" s="1"/>
      <c r="U130" s="1"/>
      <c r="V130" s="1"/>
      <c r="W130" s="1"/>
    </row>
    <row r="131" spans="1:23" s="28" customFormat="1" ht="17.25" customHeight="1">
      <c r="A131" s="1"/>
      <c r="B131" s="1"/>
      <c r="C131" s="1"/>
      <c r="E131" s="1"/>
      <c r="F131" s="1"/>
      <c r="G131" s="14"/>
      <c r="I131" s="55"/>
      <c r="J131" s="55"/>
      <c r="K131" s="55"/>
      <c r="L131" s="55"/>
      <c r="M131" s="55"/>
      <c r="N131" s="55"/>
      <c r="O131" s="55"/>
      <c r="P131" s="55"/>
      <c r="Q131" s="1"/>
      <c r="R131" s="1"/>
      <c r="S131" s="1"/>
      <c r="T131" s="1"/>
      <c r="U131" s="1"/>
      <c r="V131" s="1"/>
      <c r="W131" s="1"/>
    </row>
    <row r="132" spans="1:23" s="28" customFormat="1" ht="17.25" customHeight="1">
      <c r="A132" s="1"/>
      <c r="B132" s="1"/>
      <c r="C132" s="1"/>
      <c r="E132" s="1"/>
      <c r="F132" s="1"/>
      <c r="G132" s="14"/>
      <c r="I132" s="55"/>
      <c r="J132" s="55"/>
      <c r="K132" s="55"/>
      <c r="L132" s="55"/>
      <c r="M132" s="55"/>
      <c r="N132" s="55"/>
      <c r="O132" s="55"/>
      <c r="P132" s="55"/>
      <c r="Q132" s="1"/>
      <c r="R132" s="1"/>
      <c r="S132" s="1"/>
      <c r="T132" s="1"/>
      <c r="U132" s="1"/>
      <c r="V132" s="1"/>
      <c r="W132" s="1"/>
    </row>
    <row r="133" spans="1:23" s="28" customFormat="1" ht="17.25" customHeight="1">
      <c r="A133" s="1"/>
      <c r="B133" s="1"/>
      <c r="C133" s="1"/>
      <c r="E133" s="1"/>
      <c r="F133" s="1"/>
      <c r="G133" s="14"/>
      <c r="I133" s="55"/>
      <c r="J133" s="55"/>
      <c r="K133" s="55"/>
      <c r="L133" s="55"/>
      <c r="M133" s="55"/>
      <c r="N133" s="55"/>
      <c r="O133" s="55"/>
      <c r="P133" s="55"/>
      <c r="Q133" s="1"/>
      <c r="R133" s="1"/>
      <c r="S133" s="1"/>
      <c r="T133" s="1"/>
      <c r="U133" s="1"/>
      <c r="V133" s="1"/>
      <c r="W133" s="1"/>
    </row>
    <row r="134" spans="1:23" s="28" customFormat="1" ht="17.25" customHeight="1">
      <c r="A134" s="1"/>
      <c r="B134" s="1"/>
      <c r="C134" s="1"/>
      <c r="E134" s="1"/>
      <c r="F134" s="1"/>
      <c r="G134" s="14"/>
      <c r="I134" s="55"/>
      <c r="J134" s="55"/>
      <c r="K134" s="55"/>
      <c r="L134" s="55"/>
      <c r="M134" s="55"/>
      <c r="N134" s="55"/>
      <c r="O134" s="55"/>
      <c r="P134" s="55"/>
      <c r="Q134" s="1"/>
      <c r="R134" s="1"/>
      <c r="S134" s="1"/>
      <c r="T134" s="1"/>
      <c r="U134" s="1"/>
      <c r="V134" s="1"/>
      <c r="W134" s="1"/>
    </row>
    <row r="135" spans="1:23" s="28" customFormat="1" ht="17.25" customHeight="1">
      <c r="A135" s="1"/>
      <c r="B135" s="1"/>
      <c r="C135" s="1"/>
      <c r="E135" s="1"/>
      <c r="F135" s="1"/>
      <c r="G135" s="14"/>
      <c r="I135" s="55"/>
      <c r="J135" s="55"/>
      <c r="K135" s="55"/>
      <c r="L135" s="55"/>
      <c r="M135" s="55"/>
      <c r="N135" s="55"/>
      <c r="O135" s="55"/>
      <c r="P135" s="55"/>
      <c r="Q135" s="1"/>
      <c r="R135" s="1"/>
      <c r="S135" s="1"/>
      <c r="T135" s="1"/>
      <c r="U135" s="1"/>
      <c r="V135" s="1"/>
      <c r="W135" s="1"/>
    </row>
  </sheetData>
  <autoFilter ref="A1:W33"/>
  <phoneticPr fontId="63" type="noConversion"/>
  <pageMargins left="0.19685039370078741" right="0.19685039370078741" top="0.74803149606299213" bottom="0.74803149606299213" header="0.31496062992125984" footer="0.31496062992125984"/>
  <pageSetup paperSize="9" scale="25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  <pageSetUpPr fitToPage="1"/>
  </sheetPr>
  <dimension ref="A1:V120"/>
  <sheetViews>
    <sheetView zoomScale="90" zoomScaleNormal="90" zoomScaleSheetLayoutView="80" workbookViewId="0">
      <pane ySplit="1" topLeftCell="A2" activePane="bottomLeft" state="frozen"/>
      <selection pane="bottomLeft" activeCell="J25" sqref="J25"/>
    </sheetView>
  </sheetViews>
  <sheetFormatPr defaultColWidth="9" defaultRowHeight="17.25" customHeight="1"/>
  <cols>
    <col min="1" max="1" width="15.7109375" style="1" customWidth="1"/>
    <col min="2" max="2" width="10" style="1" customWidth="1"/>
    <col min="3" max="3" width="9.85546875" style="1" customWidth="1"/>
    <col min="4" max="4" width="23.140625" style="28" customWidth="1"/>
    <col min="5" max="5" width="11.28515625" style="1" customWidth="1"/>
    <col min="6" max="6" width="11.7109375" style="1" customWidth="1"/>
    <col min="7" max="7" width="12.28515625" style="16" customWidth="1"/>
    <col min="8" max="8" width="18.28515625" style="28" customWidth="1"/>
    <col min="9" max="16" width="9.140625" style="55" customWidth="1"/>
    <col min="17" max="17" width="11.7109375" style="1" customWidth="1"/>
    <col min="18" max="18" width="21.28515625" style="1" customWidth="1"/>
    <col min="19" max="19" width="11.7109375" style="1" hidden="1" customWidth="1"/>
    <col min="20" max="22" width="11.7109375" style="1" customWidth="1"/>
    <col min="23" max="16384" width="9" style="1"/>
  </cols>
  <sheetData>
    <row r="1" spans="1:22" s="236" customFormat="1" ht="21.75" customHeight="1">
      <c r="A1" s="31" t="s">
        <v>59</v>
      </c>
      <c r="B1" s="31" t="s">
        <v>6</v>
      </c>
      <c r="C1" s="31" t="s">
        <v>61</v>
      </c>
      <c r="D1" s="31" t="s">
        <v>47</v>
      </c>
      <c r="E1" s="42" t="s">
        <v>66</v>
      </c>
      <c r="F1" s="31" t="s">
        <v>4</v>
      </c>
      <c r="G1" s="32" t="s">
        <v>60</v>
      </c>
      <c r="H1" s="33" t="s">
        <v>5</v>
      </c>
      <c r="I1" s="34" t="s">
        <v>33</v>
      </c>
      <c r="J1" s="31" t="s">
        <v>32</v>
      </c>
      <c r="K1" s="34" t="s">
        <v>63</v>
      </c>
      <c r="L1" s="34" t="s">
        <v>64</v>
      </c>
      <c r="M1" s="34" t="s">
        <v>65</v>
      </c>
      <c r="N1" s="34" t="s">
        <v>34</v>
      </c>
      <c r="O1" s="34" t="s">
        <v>35</v>
      </c>
      <c r="P1" s="31" t="s">
        <v>36</v>
      </c>
      <c r="Q1" s="35" t="s">
        <v>12</v>
      </c>
      <c r="R1" s="36" t="s">
        <v>185</v>
      </c>
      <c r="S1" s="36" t="s">
        <v>7</v>
      </c>
      <c r="T1" s="36" t="s">
        <v>23</v>
      </c>
      <c r="U1" s="31" t="s">
        <v>8</v>
      </c>
      <c r="V1" s="36" t="s">
        <v>9</v>
      </c>
    </row>
    <row r="2" spans="1:22" ht="17.25" customHeight="1">
      <c r="A2" s="2" t="s">
        <v>29</v>
      </c>
      <c r="B2" s="2" t="s">
        <v>13</v>
      </c>
      <c r="C2" s="2" t="s">
        <v>46</v>
      </c>
      <c r="D2" s="58" t="s">
        <v>81</v>
      </c>
      <c r="E2" s="268" t="s">
        <v>67</v>
      </c>
      <c r="F2" s="268" t="s">
        <v>50</v>
      </c>
      <c r="G2" s="268" t="s">
        <v>194</v>
      </c>
      <c r="H2" s="139" t="s">
        <v>41</v>
      </c>
      <c r="I2" s="52">
        <v>0</v>
      </c>
      <c r="J2" s="52">
        <v>0</v>
      </c>
      <c r="K2" s="52">
        <v>0</v>
      </c>
      <c r="L2" s="52">
        <v>0</v>
      </c>
      <c r="M2" s="52">
        <v>0</v>
      </c>
      <c r="N2" s="52">
        <v>6120</v>
      </c>
      <c r="O2" s="52">
        <v>2880</v>
      </c>
      <c r="P2" s="52">
        <v>0</v>
      </c>
      <c r="Q2" s="18">
        <f t="shared" ref="Q2:Q3" si="0">SUM(I2:P2)</f>
        <v>9000</v>
      </c>
      <c r="R2" s="267" t="s">
        <v>217</v>
      </c>
      <c r="S2" s="198" t="s">
        <v>212</v>
      </c>
      <c r="T2" s="256">
        <v>43286</v>
      </c>
      <c r="U2" s="222" t="s">
        <v>24</v>
      </c>
      <c r="V2" s="256">
        <f t="shared" ref="V2:V3" si="1">T2+22</f>
        <v>43308</v>
      </c>
    </row>
    <row r="3" spans="1:22" ht="18" customHeight="1">
      <c r="A3" s="2" t="s">
        <v>29</v>
      </c>
      <c r="B3" s="2" t="s">
        <v>13</v>
      </c>
      <c r="C3" s="2" t="s">
        <v>46</v>
      </c>
      <c r="D3" s="58" t="s">
        <v>81</v>
      </c>
      <c r="E3" s="268" t="s">
        <v>67</v>
      </c>
      <c r="F3" s="268" t="s">
        <v>50</v>
      </c>
      <c r="G3" s="268" t="s">
        <v>194</v>
      </c>
      <c r="H3" s="139" t="s">
        <v>38</v>
      </c>
      <c r="I3" s="52">
        <v>0</v>
      </c>
      <c r="J3" s="52">
        <v>0</v>
      </c>
      <c r="K3" s="52">
        <v>0</v>
      </c>
      <c r="L3" s="52">
        <v>0</v>
      </c>
      <c r="M3" s="52">
        <v>0</v>
      </c>
      <c r="N3" s="52">
        <v>4968</v>
      </c>
      <c r="O3" s="52">
        <v>1368</v>
      </c>
      <c r="P3" s="52">
        <v>0</v>
      </c>
      <c r="Q3" s="18">
        <f t="shared" si="0"/>
        <v>6336</v>
      </c>
      <c r="R3" s="267" t="s">
        <v>217</v>
      </c>
      <c r="S3" s="198" t="s">
        <v>212</v>
      </c>
      <c r="T3" s="256">
        <v>43286</v>
      </c>
      <c r="U3" s="222" t="s">
        <v>24</v>
      </c>
      <c r="V3" s="256">
        <f t="shared" si="1"/>
        <v>43308</v>
      </c>
    </row>
    <row r="4" spans="1:22" ht="16.5" customHeight="1">
      <c r="A4" s="175" t="s">
        <v>29</v>
      </c>
      <c r="B4" s="175" t="s">
        <v>13</v>
      </c>
      <c r="C4" s="175" t="s">
        <v>46</v>
      </c>
      <c r="D4" s="26" t="s">
        <v>48</v>
      </c>
      <c r="E4" s="268" t="s">
        <v>67</v>
      </c>
      <c r="F4" s="268">
        <v>3000</v>
      </c>
      <c r="G4" s="235" t="s">
        <v>233</v>
      </c>
      <c r="H4" s="205" t="s">
        <v>17</v>
      </c>
      <c r="I4" s="52">
        <v>0</v>
      </c>
      <c r="J4" s="52">
        <v>0</v>
      </c>
      <c r="K4" s="206">
        <v>7331</v>
      </c>
      <c r="L4" s="206">
        <v>14590</v>
      </c>
      <c r="M4" s="206">
        <v>14590</v>
      </c>
      <c r="N4" s="206">
        <v>7331</v>
      </c>
      <c r="O4" s="52">
        <v>0</v>
      </c>
      <c r="P4" s="52">
        <v>0</v>
      </c>
      <c r="Q4" s="192">
        <f>SUM(I4:P4)</f>
        <v>43842</v>
      </c>
      <c r="R4" s="193"/>
      <c r="S4" s="256">
        <v>43283</v>
      </c>
      <c r="T4" s="256">
        <f t="shared" ref="T4:T17" si="2">S4+3</f>
        <v>43286</v>
      </c>
      <c r="U4" s="222" t="s">
        <v>24</v>
      </c>
      <c r="V4" s="256">
        <f t="shared" ref="V4:V17" si="3">T4+22</f>
        <v>43308</v>
      </c>
    </row>
    <row r="5" spans="1:22" ht="16.5" customHeight="1">
      <c r="A5" s="175" t="s">
        <v>29</v>
      </c>
      <c r="B5" s="175" t="s">
        <v>13</v>
      </c>
      <c r="C5" s="175" t="s">
        <v>46</v>
      </c>
      <c r="D5" s="26" t="s">
        <v>48</v>
      </c>
      <c r="E5" s="268" t="s">
        <v>67</v>
      </c>
      <c r="F5" s="268">
        <v>3000</v>
      </c>
      <c r="G5" s="235" t="s">
        <v>233</v>
      </c>
      <c r="H5" s="205" t="s">
        <v>38</v>
      </c>
      <c r="I5" s="52">
        <v>0</v>
      </c>
      <c r="J5" s="52">
        <v>0</v>
      </c>
      <c r="K5" s="206">
        <v>6312</v>
      </c>
      <c r="L5" s="206">
        <v>12424</v>
      </c>
      <c r="M5" s="206">
        <v>12424</v>
      </c>
      <c r="N5" s="206">
        <v>6312</v>
      </c>
      <c r="O5" s="52">
        <v>0</v>
      </c>
      <c r="P5" s="52">
        <v>0</v>
      </c>
      <c r="Q5" s="192">
        <f t="shared" ref="Q5:Q17" si="4">SUM(I5:P5)</f>
        <v>37472</v>
      </c>
      <c r="R5" s="193"/>
      <c r="S5" s="256">
        <v>43283</v>
      </c>
      <c r="T5" s="256">
        <f t="shared" si="2"/>
        <v>43286</v>
      </c>
      <c r="U5" s="222" t="s">
        <v>24</v>
      </c>
      <c r="V5" s="256">
        <f t="shared" si="3"/>
        <v>43308</v>
      </c>
    </row>
    <row r="6" spans="1:22" ht="16.5" customHeight="1">
      <c r="A6" s="175" t="s">
        <v>29</v>
      </c>
      <c r="B6" s="175" t="s">
        <v>13</v>
      </c>
      <c r="C6" s="175" t="s">
        <v>46</v>
      </c>
      <c r="D6" s="26" t="s">
        <v>48</v>
      </c>
      <c r="E6" s="268" t="s">
        <v>67</v>
      </c>
      <c r="F6" s="268">
        <v>3000</v>
      </c>
      <c r="G6" s="235" t="s">
        <v>233</v>
      </c>
      <c r="H6" s="205" t="s">
        <v>16</v>
      </c>
      <c r="I6" s="52">
        <v>0</v>
      </c>
      <c r="J6" s="52">
        <v>0</v>
      </c>
      <c r="K6" s="206">
        <v>5478</v>
      </c>
      <c r="L6" s="206">
        <v>10956</v>
      </c>
      <c r="M6" s="206">
        <v>10956</v>
      </c>
      <c r="N6" s="206">
        <v>5478</v>
      </c>
      <c r="O6" s="52">
        <v>0</v>
      </c>
      <c r="P6" s="52">
        <v>0</v>
      </c>
      <c r="Q6" s="192">
        <f t="shared" si="4"/>
        <v>32868</v>
      </c>
      <c r="R6" s="193"/>
      <c r="S6" s="256">
        <v>43283</v>
      </c>
      <c r="T6" s="256">
        <f t="shared" si="2"/>
        <v>43286</v>
      </c>
      <c r="U6" s="222" t="s">
        <v>24</v>
      </c>
      <c r="V6" s="256">
        <f t="shared" si="3"/>
        <v>43308</v>
      </c>
    </row>
    <row r="7" spans="1:22" ht="16.5" customHeight="1">
      <c r="A7" s="175" t="s">
        <v>29</v>
      </c>
      <c r="B7" s="175" t="s">
        <v>13</v>
      </c>
      <c r="C7" s="175" t="s">
        <v>46</v>
      </c>
      <c r="D7" s="26" t="s">
        <v>48</v>
      </c>
      <c r="E7" s="268" t="s">
        <v>67</v>
      </c>
      <c r="F7" s="268">
        <v>3000</v>
      </c>
      <c r="G7" s="235" t="s">
        <v>233</v>
      </c>
      <c r="H7" s="205" t="s">
        <v>40</v>
      </c>
      <c r="I7" s="52">
        <v>0</v>
      </c>
      <c r="J7" s="52">
        <v>0</v>
      </c>
      <c r="K7" s="206">
        <v>6944</v>
      </c>
      <c r="L7" s="206">
        <v>13816</v>
      </c>
      <c r="M7" s="206">
        <v>13816</v>
      </c>
      <c r="N7" s="206">
        <v>6944</v>
      </c>
      <c r="O7" s="52">
        <v>0</v>
      </c>
      <c r="P7" s="52">
        <v>0</v>
      </c>
      <c r="Q7" s="192">
        <f t="shared" si="4"/>
        <v>41520</v>
      </c>
      <c r="R7" s="193"/>
      <c r="S7" s="256">
        <v>43283</v>
      </c>
      <c r="T7" s="256">
        <f t="shared" si="2"/>
        <v>43286</v>
      </c>
      <c r="U7" s="222" t="s">
        <v>24</v>
      </c>
      <c r="V7" s="256">
        <f t="shared" si="3"/>
        <v>43308</v>
      </c>
    </row>
    <row r="8" spans="1:22" ht="16.5" customHeight="1">
      <c r="A8" s="175" t="s">
        <v>29</v>
      </c>
      <c r="B8" s="175" t="s">
        <v>13</v>
      </c>
      <c r="C8" s="175" t="s">
        <v>46</v>
      </c>
      <c r="D8" s="26" t="s">
        <v>48</v>
      </c>
      <c r="E8" s="268" t="s">
        <v>67</v>
      </c>
      <c r="F8" s="268">
        <v>3000</v>
      </c>
      <c r="G8" s="235" t="s">
        <v>233</v>
      </c>
      <c r="H8" s="205" t="s">
        <v>41</v>
      </c>
      <c r="I8" s="52">
        <v>0</v>
      </c>
      <c r="J8" s="52">
        <v>0</v>
      </c>
      <c r="K8" s="206">
        <v>8628</v>
      </c>
      <c r="L8" s="206">
        <v>16984</v>
      </c>
      <c r="M8" s="206">
        <v>16984</v>
      </c>
      <c r="N8" s="206">
        <v>8628</v>
      </c>
      <c r="O8" s="52">
        <v>0</v>
      </c>
      <c r="P8" s="52">
        <v>0</v>
      </c>
      <c r="Q8" s="192">
        <f t="shared" si="4"/>
        <v>51224</v>
      </c>
      <c r="R8" s="193"/>
      <c r="S8" s="256">
        <v>43283</v>
      </c>
      <c r="T8" s="256">
        <f t="shared" si="2"/>
        <v>43286</v>
      </c>
      <c r="U8" s="222" t="s">
        <v>24</v>
      </c>
      <c r="V8" s="256">
        <f t="shared" si="3"/>
        <v>43308</v>
      </c>
    </row>
    <row r="9" spans="1:22" ht="16.5" customHeight="1">
      <c r="A9" s="175" t="s">
        <v>29</v>
      </c>
      <c r="B9" s="175" t="s">
        <v>13</v>
      </c>
      <c r="C9" s="175" t="s">
        <v>46</v>
      </c>
      <c r="D9" s="26" t="s">
        <v>48</v>
      </c>
      <c r="E9" s="268" t="s">
        <v>67</v>
      </c>
      <c r="F9" s="268">
        <v>3000</v>
      </c>
      <c r="G9" s="235" t="s">
        <v>233</v>
      </c>
      <c r="H9" s="205" t="s">
        <v>15</v>
      </c>
      <c r="I9" s="52">
        <v>0</v>
      </c>
      <c r="J9" s="52">
        <v>0</v>
      </c>
      <c r="K9" s="206">
        <v>5560</v>
      </c>
      <c r="L9" s="206">
        <v>11120</v>
      </c>
      <c r="M9" s="206">
        <v>11120</v>
      </c>
      <c r="N9" s="206">
        <v>5560</v>
      </c>
      <c r="O9" s="52">
        <v>0</v>
      </c>
      <c r="P9" s="52">
        <v>0</v>
      </c>
      <c r="Q9" s="192">
        <f t="shared" si="4"/>
        <v>33360</v>
      </c>
      <c r="R9" s="193"/>
      <c r="S9" s="256">
        <v>43283</v>
      </c>
      <c r="T9" s="256">
        <f t="shared" si="2"/>
        <v>43286</v>
      </c>
      <c r="U9" s="222" t="s">
        <v>24</v>
      </c>
      <c r="V9" s="256">
        <f t="shared" si="3"/>
        <v>43308</v>
      </c>
    </row>
    <row r="10" spans="1:22" ht="16.5" customHeight="1">
      <c r="A10" s="175" t="s">
        <v>29</v>
      </c>
      <c r="B10" s="175" t="s">
        <v>13</v>
      </c>
      <c r="C10" s="175" t="s">
        <v>46</v>
      </c>
      <c r="D10" s="26" t="s">
        <v>48</v>
      </c>
      <c r="E10" s="268" t="s">
        <v>67</v>
      </c>
      <c r="F10" s="268">
        <v>3000</v>
      </c>
      <c r="G10" s="235" t="s">
        <v>233</v>
      </c>
      <c r="H10" s="205" t="s">
        <v>216</v>
      </c>
      <c r="I10" s="52">
        <v>0</v>
      </c>
      <c r="J10" s="52">
        <v>0</v>
      </c>
      <c r="K10" s="206">
        <v>2640</v>
      </c>
      <c r="L10" s="206">
        <v>5280</v>
      </c>
      <c r="M10" s="206">
        <v>5280</v>
      </c>
      <c r="N10" s="206">
        <v>2640</v>
      </c>
      <c r="O10" s="52">
        <v>0</v>
      </c>
      <c r="P10" s="52">
        <v>0</v>
      </c>
      <c r="Q10" s="192">
        <f t="shared" si="4"/>
        <v>15840</v>
      </c>
      <c r="R10" s="193"/>
      <c r="S10" s="256">
        <v>43283</v>
      </c>
      <c r="T10" s="256">
        <f t="shared" si="2"/>
        <v>43286</v>
      </c>
      <c r="U10" s="222" t="s">
        <v>24</v>
      </c>
      <c r="V10" s="256">
        <f t="shared" si="3"/>
        <v>43308</v>
      </c>
    </row>
    <row r="11" spans="1:22" ht="16.5" customHeight="1">
      <c r="A11" s="175" t="s">
        <v>29</v>
      </c>
      <c r="B11" s="175" t="s">
        <v>13</v>
      </c>
      <c r="C11" s="175" t="s">
        <v>46</v>
      </c>
      <c r="D11" s="176" t="s">
        <v>49</v>
      </c>
      <c r="E11" s="218" t="s">
        <v>68</v>
      </c>
      <c r="F11" s="218">
        <v>4000</v>
      </c>
      <c r="G11" s="235" t="s">
        <v>233</v>
      </c>
      <c r="H11" s="205" t="s">
        <v>17</v>
      </c>
      <c r="I11" s="52">
        <v>0</v>
      </c>
      <c r="J11" s="52">
        <v>0</v>
      </c>
      <c r="K11" s="206">
        <v>4044</v>
      </c>
      <c r="L11" s="206">
        <v>4044</v>
      </c>
      <c r="M11" s="206">
        <v>4044</v>
      </c>
      <c r="N11" s="52">
        <v>0</v>
      </c>
      <c r="O11" s="52">
        <v>0</v>
      </c>
      <c r="P11" s="52">
        <v>0</v>
      </c>
      <c r="Q11" s="192">
        <f t="shared" si="4"/>
        <v>12132</v>
      </c>
      <c r="R11" s="193"/>
      <c r="S11" s="256">
        <v>43283</v>
      </c>
      <c r="T11" s="256">
        <f t="shared" si="2"/>
        <v>43286</v>
      </c>
      <c r="U11" s="222" t="s">
        <v>24</v>
      </c>
      <c r="V11" s="256">
        <f t="shared" si="3"/>
        <v>43308</v>
      </c>
    </row>
    <row r="12" spans="1:22" ht="16.5" customHeight="1">
      <c r="A12" s="175" t="s">
        <v>29</v>
      </c>
      <c r="B12" s="175" t="s">
        <v>13</v>
      </c>
      <c r="C12" s="175" t="s">
        <v>46</v>
      </c>
      <c r="D12" s="176" t="s">
        <v>49</v>
      </c>
      <c r="E12" s="218" t="s">
        <v>68</v>
      </c>
      <c r="F12" s="218">
        <v>4000</v>
      </c>
      <c r="G12" s="235" t="s">
        <v>233</v>
      </c>
      <c r="H12" s="205" t="s">
        <v>38</v>
      </c>
      <c r="I12" s="52">
        <v>0</v>
      </c>
      <c r="J12" s="52">
        <v>0</v>
      </c>
      <c r="K12" s="206">
        <v>3504</v>
      </c>
      <c r="L12" s="206">
        <v>3504</v>
      </c>
      <c r="M12" s="206">
        <v>3504</v>
      </c>
      <c r="N12" s="52">
        <v>0</v>
      </c>
      <c r="O12" s="52">
        <v>0</v>
      </c>
      <c r="P12" s="52">
        <v>0</v>
      </c>
      <c r="Q12" s="192">
        <f t="shared" si="4"/>
        <v>10512</v>
      </c>
      <c r="R12" s="193"/>
      <c r="S12" s="256">
        <v>43283</v>
      </c>
      <c r="T12" s="256">
        <f t="shared" si="2"/>
        <v>43286</v>
      </c>
      <c r="U12" s="222" t="s">
        <v>24</v>
      </c>
      <c r="V12" s="256">
        <f t="shared" si="3"/>
        <v>43308</v>
      </c>
    </row>
    <row r="13" spans="1:22" ht="16.5" customHeight="1">
      <c r="A13" s="175" t="s">
        <v>29</v>
      </c>
      <c r="B13" s="175" t="s">
        <v>13</v>
      </c>
      <c r="C13" s="175" t="s">
        <v>46</v>
      </c>
      <c r="D13" s="176" t="s">
        <v>49</v>
      </c>
      <c r="E13" s="218" t="s">
        <v>68</v>
      </c>
      <c r="F13" s="218">
        <v>4000</v>
      </c>
      <c r="G13" s="235" t="s">
        <v>233</v>
      </c>
      <c r="H13" s="205" t="s">
        <v>16</v>
      </c>
      <c r="I13" s="52">
        <v>0</v>
      </c>
      <c r="J13" s="52">
        <v>0</v>
      </c>
      <c r="K13" s="206">
        <v>2136</v>
      </c>
      <c r="L13" s="206">
        <v>2136</v>
      </c>
      <c r="M13" s="206">
        <v>2136</v>
      </c>
      <c r="N13" s="52">
        <v>0</v>
      </c>
      <c r="O13" s="52">
        <v>0</v>
      </c>
      <c r="P13" s="52">
        <v>0</v>
      </c>
      <c r="Q13" s="192">
        <f t="shared" si="4"/>
        <v>6408</v>
      </c>
      <c r="R13" s="193"/>
      <c r="S13" s="256">
        <v>43283</v>
      </c>
      <c r="T13" s="256">
        <f t="shared" si="2"/>
        <v>43286</v>
      </c>
      <c r="U13" s="222" t="s">
        <v>24</v>
      </c>
      <c r="V13" s="256">
        <f t="shared" si="3"/>
        <v>43308</v>
      </c>
    </row>
    <row r="14" spans="1:22" ht="16.5" customHeight="1">
      <c r="A14" s="175" t="s">
        <v>29</v>
      </c>
      <c r="B14" s="175" t="s">
        <v>13</v>
      </c>
      <c r="C14" s="175" t="s">
        <v>46</v>
      </c>
      <c r="D14" s="176" t="s">
        <v>49</v>
      </c>
      <c r="E14" s="218" t="s">
        <v>68</v>
      </c>
      <c r="F14" s="218">
        <v>4000</v>
      </c>
      <c r="G14" s="235" t="s">
        <v>233</v>
      </c>
      <c r="H14" s="205" t="s">
        <v>40</v>
      </c>
      <c r="I14" s="52">
        <v>0</v>
      </c>
      <c r="J14" s="52">
        <v>0</v>
      </c>
      <c r="K14" s="206">
        <v>5256</v>
      </c>
      <c r="L14" s="206">
        <v>5256</v>
      </c>
      <c r="M14" s="206">
        <v>5256</v>
      </c>
      <c r="N14" s="52">
        <v>0</v>
      </c>
      <c r="O14" s="52">
        <v>0</v>
      </c>
      <c r="P14" s="52">
        <v>0</v>
      </c>
      <c r="Q14" s="192">
        <f t="shared" si="4"/>
        <v>15768</v>
      </c>
      <c r="R14" s="193"/>
      <c r="S14" s="256">
        <v>43283</v>
      </c>
      <c r="T14" s="256">
        <f t="shared" si="2"/>
        <v>43286</v>
      </c>
      <c r="U14" s="222" t="s">
        <v>24</v>
      </c>
      <c r="V14" s="256">
        <f t="shared" si="3"/>
        <v>43308</v>
      </c>
    </row>
    <row r="15" spans="1:22" ht="16.5" customHeight="1">
      <c r="A15" s="175" t="s">
        <v>29</v>
      </c>
      <c r="B15" s="175" t="s">
        <v>13</v>
      </c>
      <c r="C15" s="175" t="s">
        <v>46</v>
      </c>
      <c r="D15" s="176" t="s">
        <v>49</v>
      </c>
      <c r="E15" s="218" t="s">
        <v>68</v>
      </c>
      <c r="F15" s="218">
        <v>4000</v>
      </c>
      <c r="G15" s="235" t="s">
        <v>233</v>
      </c>
      <c r="H15" s="205" t="s">
        <v>41</v>
      </c>
      <c r="I15" s="52">
        <v>0</v>
      </c>
      <c r="J15" s="52">
        <v>0</v>
      </c>
      <c r="K15" s="206">
        <v>9942</v>
      </c>
      <c r="L15" s="206">
        <v>9942</v>
      </c>
      <c r="M15" s="206">
        <v>9942</v>
      </c>
      <c r="N15" s="52">
        <v>0</v>
      </c>
      <c r="O15" s="52">
        <v>0</v>
      </c>
      <c r="P15" s="52">
        <v>0</v>
      </c>
      <c r="Q15" s="192">
        <f t="shared" si="4"/>
        <v>29826</v>
      </c>
      <c r="R15" s="193"/>
      <c r="S15" s="256">
        <v>43283</v>
      </c>
      <c r="T15" s="256">
        <f t="shared" si="2"/>
        <v>43286</v>
      </c>
      <c r="U15" s="222" t="s">
        <v>24</v>
      </c>
      <c r="V15" s="256">
        <f t="shared" si="3"/>
        <v>43308</v>
      </c>
    </row>
    <row r="16" spans="1:22" ht="16.5" customHeight="1">
      <c r="A16" s="175" t="s">
        <v>29</v>
      </c>
      <c r="B16" s="175" t="s">
        <v>13</v>
      </c>
      <c r="C16" s="175" t="s">
        <v>46</v>
      </c>
      <c r="D16" s="176" t="s">
        <v>49</v>
      </c>
      <c r="E16" s="218" t="s">
        <v>68</v>
      </c>
      <c r="F16" s="218">
        <v>4000</v>
      </c>
      <c r="G16" s="235" t="s">
        <v>233</v>
      </c>
      <c r="H16" s="205" t="s">
        <v>15</v>
      </c>
      <c r="I16" s="52">
        <v>0</v>
      </c>
      <c r="J16" s="52">
        <v>0</v>
      </c>
      <c r="K16" s="206">
        <v>3250</v>
      </c>
      <c r="L16" s="206">
        <v>3250</v>
      </c>
      <c r="M16" s="206">
        <v>3250</v>
      </c>
      <c r="N16" s="52">
        <v>0</v>
      </c>
      <c r="O16" s="52">
        <v>0</v>
      </c>
      <c r="P16" s="52">
        <v>0</v>
      </c>
      <c r="Q16" s="192">
        <f t="shared" si="4"/>
        <v>9750</v>
      </c>
      <c r="R16" s="193"/>
      <c r="S16" s="256">
        <v>43283</v>
      </c>
      <c r="T16" s="256">
        <f t="shared" si="2"/>
        <v>43286</v>
      </c>
      <c r="U16" s="222" t="s">
        <v>24</v>
      </c>
      <c r="V16" s="256">
        <f t="shared" si="3"/>
        <v>43308</v>
      </c>
    </row>
    <row r="17" spans="1:22" ht="16.5" customHeight="1" thickBot="1">
      <c r="A17" s="175" t="s">
        <v>29</v>
      </c>
      <c r="B17" s="175" t="s">
        <v>13</v>
      </c>
      <c r="C17" s="175" t="s">
        <v>46</v>
      </c>
      <c r="D17" s="176" t="s">
        <v>49</v>
      </c>
      <c r="E17" s="218" t="s">
        <v>68</v>
      </c>
      <c r="F17" s="218">
        <v>4000</v>
      </c>
      <c r="G17" s="235" t="s">
        <v>233</v>
      </c>
      <c r="H17" s="205" t="s">
        <v>216</v>
      </c>
      <c r="I17" s="52">
        <v>0</v>
      </c>
      <c r="J17" s="52">
        <v>0</v>
      </c>
      <c r="K17" s="206">
        <v>1400</v>
      </c>
      <c r="L17" s="206">
        <v>1400</v>
      </c>
      <c r="M17" s="206">
        <v>1400</v>
      </c>
      <c r="N17" s="52">
        <v>0</v>
      </c>
      <c r="O17" s="52">
        <v>0</v>
      </c>
      <c r="P17" s="52">
        <v>0</v>
      </c>
      <c r="Q17" s="192">
        <f t="shared" si="4"/>
        <v>4200</v>
      </c>
      <c r="R17" s="193"/>
      <c r="S17" s="256">
        <v>43283</v>
      </c>
      <c r="T17" s="256">
        <f t="shared" si="2"/>
        <v>43286</v>
      </c>
      <c r="U17" s="222" t="s">
        <v>24</v>
      </c>
      <c r="V17" s="256">
        <f t="shared" si="3"/>
        <v>43308</v>
      </c>
    </row>
    <row r="18" spans="1:22" ht="17.25" customHeight="1" thickTop="1">
      <c r="A18" s="178"/>
      <c r="B18" s="178"/>
      <c r="C18" s="178"/>
      <c r="D18" s="179"/>
      <c r="E18" s="178"/>
      <c r="F18" s="178"/>
      <c r="G18" s="180"/>
      <c r="H18" s="181"/>
      <c r="I18" s="182"/>
      <c r="J18" s="183"/>
      <c r="K18" s="220"/>
      <c r="L18" s="220"/>
      <c r="M18" s="220"/>
      <c r="N18" s="220"/>
      <c r="O18" s="182"/>
      <c r="P18" s="182"/>
      <c r="Q18" s="184">
        <f>SUM(Q2:Q17)</f>
        <v>360058</v>
      </c>
      <c r="R18" s="185"/>
      <c r="S18" s="199"/>
      <c r="T18" s="199"/>
      <c r="U18" s="199"/>
      <c r="V18" s="199"/>
    </row>
    <row r="19" spans="1:22" ht="17.25" customHeight="1">
      <c r="G19" s="14"/>
      <c r="M19" s="221"/>
    </row>
    <row r="20" spans="1:22" s="28" customFormat="1" ht="17.25" customHeight="1">
      <c r="A20" s="1"/>
      <c r="B20" s="1"/>
      <c r="C20" s="1"/>
      <c r="E20" s="1"/>
      <c r="F20" s="1"/>
      <c r="G20" s="14"/>
      <c r="H20" s="219"/>
      <c r="I20" s="55"/>
      <c r="J20" s="55"/>
      <c r="K20" s="55"/>
      <c r="L20" s="55"/>
      <c r="M20" s="55"/>
      <c r="N20" s="55"/>
      <c r="O20" s="55"/>
      <c r="P20" s="55"/>
      <c r="Q20" s="1"/>
      <c r="R20" s="1"/>
      <c r="S20" s="1"/>
      <c r="T20" s="1"/>
      <c r="U20" s="1"/>
      <c r="V20" s="1"/>
    </row>
    <row r="21" spans="1:22" s="28" customFormat="1" ht="17.25" customHeight="1">
      <c r="A21" s="1"/>
      <c r="B21" s="1"/>
      <c r="C21" s="1"/>
      <c r="E21" s="1"/>
      <c r="F21" s="1"/>
      <c r="G21" s="14"/>
      <c r="H21" s="219"/>
      <c r="I21" s="55"/>
      <c r="J21" s="55"/>
      <c r="K21" s="55"/>
      <c r="L21" s="55"/>
      <c r="M21" s="55"/>
      <c r="N21" s="55"/>
      <c r="O21" s="55"/>
      <c r="P21" s="55"/>
      <c r="Q21" s="1"/>
      <c r="R21" s="1"/>
      <c r="S21" s="1"/>
      <c r="T21" s="1"/>
      <c r="U21" s="1"/>
      <c r="V21" s="1"/>
    </row>
    <row r="22" spans="1:22" s="28" customFormat="1" ht="17.25" customHeight="1">
      <c r="A22" s="1"/>
      <c r="B22" s="1"/>
      <c r="C22" s="1"/>
      <c r="E22" s="1"/>
      <c r="F22" s="1"/>
      <c r="G22" s="14"/>
      <c r="H22" s="219"/>
      <c r="I22" s="55"/>
      <c r="J22" s="55"/>
      <c r="K22" s="55"/>
      <c r="L22" s="55"/>
      <c r="M22" s="55"/>
      <c r="N22" s="55"/>
      <c r="O22" s="55"/>
      <c r="P22" s="55"/>
      <c r="Q22" s="1"/>
      <c r="R22" s="1"/>
      <c r="S22" s="1"/>
      <c r="T22" s="1"/>
      <c r="U22" s="1"/>
      <c r="V22" s="1"/>
    </row>
    <row r="23" spans="1:22" s="28" customFormat="1" ht="17.25" customHeight="1">
      <c r="A23" s="1"/>
      <c r="B23" s="1"/>
      <c r="C23" s="1"/>
      <c r="E23" s="1"/>
      <c r="F23" s="1"/>
      <c r="G23" s="14"/>
      <c r="H23" s="219"/>
      <c r="I23" s="55"/>
      <c r="J23" s="55"/>
      <c r="K23" s="55"/>
      <c r="L23" s="55"/>
      <c r="M23" s="55"/>
      <c r="N23" s="55"/>
      <c r="O23" s="55"/>
      <c r="P23" s="55"/>
      <c r="Q23" s="1"/>
      <c r="R23" s="1"/>
      <c r="S23" s="1"/>
      <c r="T23" s="1"/>
      <c r="U23" s="1"/>
      <c r="V23" s="1"/>
    </row>
    <row r="24" spans="1:22" s="28" customFormat="1" ht="17.25" customHeight="1">
      <c r="A24" s="1"/>
      <c r="B24" s="1"/>
      <c r="C24" s="1"/>
      <c r="E24" s="1"/>
      <c r="F24" s="1"/>
      <c r="G24" s="14"/>
      <c r="H24" s="219"/>
      <c r="I24" s="55"/>
      <c r="J24" s="55"/>
      <c r="K24" s="55"/>
      <c r="L24" s="55"/>
      <c r="M24" s="55"/>
      <c r="N24" s="55"/>
      <c r="O24" s="55"/>
      <c r="P24" s="55"/>
      <c r="Q24" s="1"/>
      <c r="R24" s="1"/>
      <c r="S24" s="1"/>
      <c r="T24" s="1"/>
      <c r="U24" s="1"/>
      <c r="V24" s="1"/>
    </row>
    <row r="25" spans="1:22" s="28" customFormat="1" ht="17.25" customHeight="1">
      <c r="A25" s="1"/>
      <c r="B25" s="1"/>
      <c r="C25" s="1"/>
      <c r="E25" s="1"/>
      <c r="F25" s="1"/>
      <c r="G25" s="14"/>
      <c r="H25" s="219"/>
      <c r="I25" s="55"/>
      <c r="J25" s="55"/>
      <c r="K25" s="55"/>
      <c r="L25" s="55"/>
      <c r="M25" s="55"/>
      <c r="N25" s="55"/>
      <c r="O25" s="55"/>
      <c r="P25" s="55"/>
      <c r="Q25" s="1"/>
      <c r="R25" s="1"/>
      <c r="S25" s="1"/>
      <c r="T25" s="1"/>
      <c r="U25" s="1"/>
      <c r="V25" s="1"/>
    </row>
    <row r="26" spans="1:22" s="28" customFormat="1" ht="17.25" customHeight="1">
      <c r="A26" s="1"/>
      <c r="B26" s="1"/>
      <c r="C26" s="1"/>
      <c r="E26" s="1"/>
      <c r="F26" s="1"/>
      <c r="G26" s="14"/>
      <c r="H26" s="219"/>
      <c r="I26" s="55"/>
      <c r="J26" s="55"/>
      <c r="K26" s="55"/>
      <c r="L26" s="55"/>
      <c r="M26" s="55"/>
      <c r="N26" s="55"/>
      <c r="O26" s="55"/>
      <c r="P26" s="55"/>
      <c r="Q26" s="1"/>
      <c r="R26" s="1"/>
      <c r="S26" s="1"/>
      <c r="T26" s="1"/>
      <c r="U26" s="1"/>
      <c r="V26" s="1"/>
    </row>
    <row r="27" spans="1:22" s="28" customFormat="1" ht="17.25" customHeight="1">
      <c r="A27" s="1"/>
      <c r="B27" s="1"/>
      <c r="C27" s="1"/>
      <c r="E27" s="1"/>
      <c r="F27" s="1"/>
      <c r="G27" s="14"/>
      <c r="H27" s="219"/>
      <c r="I27" s="55"/>
      <c r="J27" s="55"/>
      <c r="K27" s="55"/>
      <c r="L27" s="55"/>
      <c r="M27" s="55"/>
      <c r="N27" s="55"/>
      <c r="O27" s="55"/>
      <c r="P27" s="55"/>
      <c r="Q27" s="1"/>
      <c r="R27" s="1"/>
      <c r="S27" s="1"/>
      <c r="T27" s="1"/>
      <c r="U27" s="1"/>
      <c r="V27" s="1"/>
    </row>
    <row r="28" spans="1:22" s="28" customFormat="1" ht="17.25" customHeight="1">
      <c r="A28" s="1"/>
      <c r="B28" s="1"/>
      <c r="C28" s="1"/>
      <c r="E28" s="1"/>
      <c r="F28" s="1"/>
      <c r="G28" s="14"/>
      <c r="H28" s="219"/>
      <c r="I28" s="55"/>
      <c r="J28" s="55"/>
      <c r="K28" s="55"/>
      <c r="L28" s="55"/>
      <c r="M28" s="55"/>
      <c r="N28" s="55"/>
      <c r="O28" s="55"/>
      <c r="P28" s="55"/>
      <c r="Q28" s="1"/>
      <c r="R28" s="1"/>
      <c r="S28" s="1"/>
      <c r="T28" s="1"/>
      <c r="U28" s="1"/>
      <c r="V28" s="1"/>
    </row>
    <row r="29" spans="1:22" s="28" customFormat="1" ht="17.25" customHeight="1">
      <c r="A29" s="1"/>
      <c r="B29" s="1"/>
      <c r="C29" s="1"/>
      <c r="E29" s="1"/>
      <c r="F29" s="1"/>
      <c r="G29" s="14"/>
      <c r="I29" s="55"/>
      <c r="J29" s="55"/>
      <c r="K29" s="55"/>
      <c r="L29" s="55"/>
      <c r="M29" s="55"/>
      <c r="N29" s="55"/>
      <c r="O29" s="55"/>
      <c r="P29" s="55"/>
      <c r="Q29" s="1"/>
      <c r="R29" s="1"/>
      <c r="S29" s="1"/>
      <c r="T29" s="1"/>
      <c r="U29" s="1"/>
      <c r="V29" s="1"/>
    </row>
    <row r="30" spans="1:22" s="28" customFormat="1" ht="17.25" customHeight="1">
      <c r="A30" s="1"/>
      <c r="B30" s="1"/>
      <c r="C30" s="1"/>
      <c r="E30" s="1"/>
      <c r="F30" s="1"/>
      <c r="G30" s="14"/>
      <c r="I30" s="55"/>
      <c r="J30" s="55"/>
      <c r="K30" s="55"/>
      <c r="L30" s="55"/>
      <c r="M30" s="55"/>
      <c r="N30" s="55"/>
      <c r="O30" s="55"/>
      <c r="P30" s="55"/>
      <c r="Q30" s="1"/>
      <c r="R30" s="1"/>
      <c r="S30" s="1"/>
      <c r="T30" s="1"/>
      <c r="U30" s="1"/>
      <c r="V30" s="1"/>
    </row>
    <row r="31" spans="1:22" s="28" customFormat="1" ht="17.25" customHeight="1">
      <c r="A31" s="1"/>
      <c r="B31" s="1"/>
      <c r="C31" s="1"/>
      <c r="E31" s="1"/>
      <c r="F31" s="1"/>
      <c r="G31" s="14"/>
      <c r="I31" s="55"/>
      <c r="J31" s="55"/>
      <c r="K31" s="55"/>
      <c r="L31" s="55"/>
      <c r="M31" s="55"/>
      <c r="N31" s="55"/>
      <c r="O31" s="55"/>
      <c r="P31" s="55"/>
      <c r="Q31" s="1"/>
      <c r="R31" s="1"/>
      <c r="S31" s="1"/>
      <c r="T31" s="1"/>
      <c r="U31" s="1"/>
      <c r="V31" s="1"/>
    </row>
    <row r="32" spans="1:22" s="28" customFormat="1" ht="17.25" customHeight="1">
      <c r="A32" s="1"/>
      <c r="B32" s="1"/>
      <c r="C32" s="1"/>
      <c r="E32" s="1"/>
      <c r="F32" s="1"/>
      <c r="G32" s="14"/>
      <c r="I32" s="55"/>
      <c r="J32" s="55"/>
      <c r="K32" s="55"/>
      <c r="L32" s="55"/>
      <c r="M32" s="55"/>
      <c r="N32" s="55"/>
      <c r="O32" s="55"/>
      <c r="P32" s="55"/>
      <c r="Q32" s="1"/>
      <c r="R32" s="1"/>
      <c r="S32" s="1"/>
      <c r="T32" s="1"/>
      <c r="U32" s="1"/>
      <c r="V32" s="1"/>
    </row>
    <row r="33" spans="1:22" s="28" customFormat="1" ht="17.25" customHeight="1">
      <c r="A33" s="1"/>
      <c r="B33" s="1"/>
      <c r="C33" s="1"/>
      <c r="E33" s="1"/>
      <c r="F33" s="1"/>
      <c r="G33" s="14"/>
      <c r="I33" s="55"/>
      <c r="J33" s="55"/>
      <c r="K33" s="55"/>
      <c r="L33" s="55"/>
      <c r="M33" s="55"/>
      <c r="N33" s="55"/>
      <c r="O33" s="55"/>
      <c r="P33" s="55"/>
      <c r="Q33" s="1"/>
      <c r="R33" s="1"/>
      <c r="S33" s="1"/>
      <c r="T33" s="1"/>
      <c r="U33" s="1"/>
      <c r="V33" s="1"/>
    </row>
    <row r="34" spans="1:22" s="28" customFormat="1" ht="17.25" customHeight="1">
      <c r="A34" s="1"/>
      <c r="B34" s="1"/>
      <c r="C34" s="1"/>
      <c r="E34" s="1"/>
      <c r="F34" s="1"/>
      <c r="G34" s="14"/>
      <c r="I34" s="55"/>
      <c r="J34" s="55"/>
      <c r="K34" s="55"/>
      <c r="L34" s="55"/>
      <c r="M34" s="55"/>
      <c r="N34" s="55"/>
      <c r="O34" s="55"/>
      <c r="P34" s="55"/>
      <c r="Q34" s="1"/>
      <c r="R34" s="1"/>
      <c r="S34" s="1"/>
      <c r="T34" s="1"/>
      <c r="U34" s="1"/>
      <c r="V34" s="1"/>
    </row>
    <row r="35" spans="1:22" s="28" customFormat="1" ht="17.25" customHeight="1">
      <c r="A35" s="1"/>
      <c r="B35" s="1"/>
      <c r="C35" s="1"/>
      <c r="E35" s="1"/>
      <c r="F35" s="1"/>
      <c r="G35" s="14"/>
      <c r="I35" s="55"/>
      <c r="J35" s="55"/>
      <c r="K35" s="55"/>
      <c r="L35" s="55"/>
      <c r="M35" s="55"/>
      <c r="N35" s="55"/>
      <c r="O35" s="55"/>
      <c r="P35" s="55"/>
      <c r="Q35" s="1"/>
      <c r="R35" s="1"/>
      <c r="S35" s="1"/>
      <c r="T35" s="1"/>
      <c r="U35" s="1"/>
      <c r="V35" s="1"/>
    </row>
    <row r="36" spans="1:22" s="28" customFormat="1" ht="17.25" customHeight="1">
      <c r="A36" s="1"/>
      <c r="B36" s="1"/>
      <c r="C36" s="1"/>
      <c r="E36" s="1"/>
      <c r="F36" s="1"/>
      <c r="G36" s="14"/>
      <c r="I36" s="55"/>
      <c r="J36" s="55"/>
      <c r="K36" s="55"/>
      <c r="L36" s="55"/>
      <c r="M36" s="55"/>
      <c r="N36" s="55"/>
      <c r="O36" s="55"/>
      <c r="P36" s="55"/>
      <c r="Q36" s="1"/>
      <c r="R36" s="1"/>
      <c r="S36" s="1"/>
      <c r="T36" s="1"/>
      <c r="U36" s="1"/>
      <c r="V36" s="1"/>
    </row>
    <row r="37" spans="1:22" s="28" customFormat="1" ht="17.25" customHeight="1">
      <c r="A37" s="1"/>
      <c r="B37" s="1"/>
      <c r="C37" s="1"/>
      <c r="E37" s="1"/>
      <c r="F37" s="1"/>
      <c r="G37" s="14"/>
      <c r="I37" s="55"/>
      <c r="J37" s="55"/>
      <c r="K37" s="55"/>
      <c r="L37" s="55"/>
      <c r="M37" s="55"/>
      <c r="N37" s="55"/>
      <c r="O37" s="55"/>
      <c r="P37" s="55"/>
      <c r="Q37" s="1"/>
      <c r="R37" s="1"/>
      <c r="S37" s="1"/>
      <c r="T37" s="1"/>
      <c r="U37" s="1"/>
      <c r="V37" s="1"/>
    </row>
    <row r="38" spans="1:22" s="28" customFormat="1" ht="17.25" customHeight="1">
      <c r="A38" s="1"/>
      <c r="B38" s="1"/>
      <c r="C38" s="1"/>
      <c r="E38" s="1"/>
      <c r="F38" s="1"/>
      <c r="G38" s="14"/>
      <c r="I38" s="55"/>
      <c r="J38" s="55"/>
      <c r="K38" s="55"/>
      <c r="L38" s="55"/>
      <c r="M38" s="55"/>
      <c r="N38" s="55"/>
      <c r="O38" s="55"/>
      <c r="P38" s="55"/>
      <c r="Q38" s="1"/>
      <c r="R38" s="1"/>
      <c r="S38" s="1"/>
      <c r="T38" s="1"/>
      <c r="U38" s="1"/>
      <c r="V38" s="1"/>
    </row>
    <row r="39" spans="1:22" s="28" customFormat="1" ht="17.25" customHeight="1">
      <c r="A39" s="1"/>
      <c r="B39" s="1"/>
      <c r="C39" s="1"/>
      <c r="E39" s="1"/>
      <c r="F39" s="1"/>
      <c r="G39" s="14"/>
      <c r="I39" s="55"/>
      <c r="J39" s="55"/>
      <c r="K39" s="55"/>
      <c r="L39" s="55"/>
      <c r="M39" s="55"/>
      <c r="N39" s="55"/>
      <c r="O39" s="55"/>
      <c r="P39" s="55"/>
      <c r="Q39" s="1"/>
      <c r="R39" s="1"/>
      <c r="S39" s="1"/>
      <c r="T39" s="1"/>
      <c r="U39" s="1"/>
      <c r="V39" s="1"/>
    </row>
    <row r="40" spans="1:22" s="28" customFormat="1" ht="17.25" customHeight="1">
      <c r="A40" s="1"/>
      <c r="B40" s="1"/>
      <c r="C40" s="1"/>
      <c r="E40" s="1"/>
      <c r="F40" s="1"/>
      <c r="G40" s="14"/>
      <c r="I40" s="55"/>
      <c r="J40" s="55"/>
      <c r="K40" s="55"/>
      <c r="L40" s="55"/>
      <c r="M40" s="55"/>
      <c r="N40" s="55"/>
      <c r="O40" s="55"/>
      <c r="P40" s="55"/>
      <c r="Q40" s="1"/>
      <c r="R40" s="1"/>
      <c r="S40" s="1"/>
      <c r="T40" s="1"/>
      <c r="U40" s="1"/>
      <c r="V40" s="1"/>
    </row>
    <row r="41" spans="1:22" s="28" customFormat="1" ht="17.25" customHeight="1">
      <c r="A41" s="1"/>
      <c r="B41" s="1"/>
      <c r="C41" s="1"/>
      <c r="E41" s="1"/>
      <c r="F41" s="1"/>
      <c r="G41" s="14"/>
      <c r="I41" s="55"/>
      <c r="J41" s="55"/>
      <c r="K41" s="55"/>
      <c r="L41" s="55"/>
      <c r="M41" s="55"/>
      <c r="N41" s="55"/>
      <c r="O41" s="55"/>
      <c r="P41" s="55"/>
      <c r="Q41" s="1"/>
      <c r="R41" s="1"/>
      <c r="S41" s="1"/>
      <c r="T41" s="1"/>
      <c r="U41" s="1"/>
      <c r="V41" s="1"/>
    </row>
    <row r="42" spans="1:22" s="28" customFormat="1" ht="17.25" customHeight="1">
      <c r="A42" s="1"/>
      <c r="B42" s="1"/>
      <c r="C42" s="1"/>
      <c r="E42" s="1"/>
      <c r="F42" s="1"/>
      <c r="G42" s="14"/>
      <c r="I42" s="55"/>
      <c r="J42" s="55"/>
      <c r="K42" s="55"/>
      <c r="L42" s="55"/>
      <c r="M42" s="55"/>
      <c r="N42" s="55"/>
      <c r="O42" s="55"/>
      <c r="P42" s="55"/>
      <c r="Q42" s="1"/>
      <c r="R42" s="1"/>
      <c r="S42" s="1"/>
      <c r="T42" s="1"/>
      <c r="U42" s="1"/>
      <c r="V42" s="1"/>
    </row>
    <row r="43" spans="1:22" s="28" customFormat="1" ht="17.25" customHeight="1">
      <c r="A43" s="1"/>
      <c r="B43" s="1"/>
      <c r="C43" s="1"/>
      <c r="E43" s="1"/>
      <c r="F43" s="1"/>
      <c r="G43" s="14"/>
      <c r="I43" s="55"/>
      <c r="J43" s="55"/>
      <c r="K43" s="55"/>
      <c r="L43" s="55"/>
      <c r="M43" s="55"/>
      <c r="N43" s="55"/>
      <c r="O43" s="55"/>
      <c r="P43" s="55"/>
      <c r="Q43" s="1"/>
      <c r="R43" s="1"/>
      <c r="S43" s="1"/>
      <c r="T43" s="1"/>
      <c r="U43" s="1"/>
      <c r="V43" s="1"/>
    </row>
    <row r="44" spans="1:22" s="28" customFormat="1" ht="17.25" customHeight="1">
      <c r="A44" s="1"/>
      <c r="B44" s="1"/>
      <c r="C44" s="1"/>
      <c r="E44" s="1"/>
      <c r="F44" s="1"/>
      <c r="G44" s="14"/>
      <c r="I44" s="55"/>
      <c r="J44" s="55"/>
      <c r="K44" s="55"/>
      <c r="L44" s="55"/>
      <c r="M44" s="55"/>
      <c r="N44" s="55"/>
      <c r="O44" s="55"/>
      <c r="P44" s="55"/>
      <c r="Q44" s="1"/>
      <c r="R44" s="1"/>
      <c r="S44" s="1"/>
      <c r="T44" s="1"/>
      <c r="U44" s="1"/>
      <c r="V44" s="1"/>
    </row>
    <row r="45" spans="1:22" s="28" customFormat="1" ht="17.25" customHeight="1">
      <c r="A45" s="1"/>
      <c r="B45" s="1"/>
      <c r="C45" s="1"/>
      <c r="E45" s="1"/>
      <c r="F45" s="1"/>
      <c r="G45" s="14"/>
      <c r="I45" s="55"/>
      <c r="J45" s="55"/>
      <c r="K45" s="55"/>
      <c r="L45" s="55"/>
      <c r="M45" s="55"/>
      <c r="N45" s="55"/>
      <c r="O45" s="55"/>
      <c r="P45" s="55"/>
      <c r="Q45" s="1"/>
      <c r="R45" s="1"/>
      <c r="S45" s="1"/>
      <c r="T45" s="1"/>
      <c r="U45" s="1"/>
      <c r="V45" s="1"/>
    </row>
    <row r="46" spans="1:22" s="28" customFormat="1" ht="17.25" customHeight="1">
      <c r="A46" s="1"/>
      <c r="B46" s="1"/>
      <c r="C46" s="1"/>
      <c r="E46" s="1"/>
      <c r="F46" s="1"/>
      <c r="G46" s="14"/>
      <c r="I46" s="55"/>
      <c r="J46" s="55"/>
      <c r="K46" s="55"/>
      <c r="L46" s="55"/>
      <c r="M46" s="55"/>
      <c r="N46" s="55"/>
      <c r="O46" s="55"/>
      <c r="P46" s="55"/>
      <c r="Q46" s="1"/>
      <c r="R46" s="1"/>
      <c r="S46" s="1"/>
      <c r="T46" s="1"/>
      <c r="U46" s="1"/>
      <c r="V46" s="1"/>
    </row>
    <row r="47" spans="1:22" s="28" customFormat="1" ht="17.25" customHeight="1">
      <c r="A47" s="1"/>
      <c r="B47" s="1"/>
      <c r="C47" s="1"/>
      <c r="E47" s="1"/>
      <c r="F47" s="1"/>
      <c r="G47" s="14"/>
      <c r="I47" s="55"/>
      <c r="J47" s="55"/>
      <c r="K47" s="55"/>
      <c r="L47" s="55"/>
      <c r="M47" s="55"/>
      <c r="N47" s="55"/>
      <c r="O47" s="55"/>
      <c r="P47" s="55"/>
      <c r="Q47" s="1"/>
      <c r="R47" s="1"/>
      <c r="S47" s="1"/>
      <c r="T47" s="1"/>
      <c r="U47" s="1"/>
      <c r="V47" s="1"/>
    </row>
    <row r="48" spans="1:22" s="28" customFormat="1" ht="17.25" customHeight="1">
      <c r="A48" s="1"/>
      <c r="B48" s="1"/>
      <c r="C48" s="1"/>
      <c r="E48" s="1"/>
      <c r="F48" s="1"/>
      <c r="G48" s="14"/>
      <c r="I48" s="55"/>
      <c r="J48" s="55"/>
      <c r="K48" s="55"/>
      <c r="L48" s="55"/>
      <c r="M48" s="55"/>
      <c r="N48" s="55"/>
      <c r="O48" s="55"/>
      <c r="P48" s="55"/>
      <c r="Q48" s="1"/>
      <c r="R48" s="1"/>
      <c r="S48" s="1"/>
      <c r="T48" s="1"/>
      <c r="U48" s="1"/>
      <c r="V48" s="1"/>
    </row>
    <row r="49" spans="1:22" s="28" customFormat="1" ht="17.25" customHeight="1">
      <c r="A49" s="1"/>
      <c r="B49" s="1"/>
      <c r="C49" s="1"/>
      <c r="E49" s="1"/>
      <c r="F49" s="1"/>
      <c r="G49" s="14"/>
      <c r="I49" s="55"/>
      <c r="J49" s="55"/>
      <c r="K49" s="55"/>
      <c r="L49" s="55"/>
      <c r="M49" s="55"/>
      <c r="N49" s="55"/>
      <c r="O49" s="55"/>
      <c r="P49" s="55"/>
      <c r="Q49" s="1"/>
      <c r="R49" s="1"/>
      <c r="S49" s="1"/>
      <c r="T49" s="1"/>
      <c r="U49" s="1"/>
      <c r="V49" s="1"/>
    </row>
    <row r="50" spans="1:22" s="28" customFormat="1" ht="17.25" customHeight="1">
      <c r="A50" s="1"/>
      <c r="B50" s="1"/>
      <c r="C50" s="1"/>
      <c r="E50" s="1"/>
      <c r="F50" s="1"/>
      <c r="G50" s="14"/>
      <c r="I50" s="55"/>
      <c r="J50" s="55"/>
      <c r="K50" s="55"/>
      <c r="L50" s="55"/>
      <c r="M50" s="55"/>
      <c r="N50" s="55"/>
      <c r="O50" s="55"/>
      <c r="P50" s="55"/>
      <c r="Q50" s="1"/>
      <c r="R50" s="1"/>
      <c r="S50" s="1"/>
      <c r="T50" s="1"/>
      <c r="U50" s="1"/>
      <c r="V50" s="1"/>
    </row>
    <row r="51" spans="1:22" s="28" customFormat="1" ht="17.25" customHeight="1">
      <c r="A51" s="1"/>
      <c r="B51" s="1"/>
      <c r="C51" s="1"/>
      <c r="E51" s="1"/>
      <c r="F51" s="1"/>
      <c r="G51" s="14"/>
      <c r="I51" s="55"/>
      <c r="J51" s="55"/>
      <c r="K51" s="55"/>
      <c r="L51" s="55"/>
      <c r="M51" s="55"/>
      <c r="N51" s="55"/>
      <c r="O51" s="55"/>
      <c r="P51" s="55"/>
      <c r="Q51" s="1"/>
      <c r="R51" s="1"/>
      <c r="S51" s="1"/>
      <c r="T51" s="1"/>
      <c r="U51" s="1"/>
      <c r="V51" s="1"/>
    </row>
    <row r="52" spans="1:22" s="28" customFormat="1" ht="17.25" customHeight="1">
      <c r="A52" s="1"/>
      <c r="B52" s="1"/>
      <c r="C52" s="1"/>
      <c r="E52" s="1"/>
      <c r="F52" s="1"/>
      <c r="G52" s="14"/>
      <c r="I52" s="55"/>
      <c r="J52" s="55"/>
      <c r="K52" s="55"/>
      <c r="L52" s="55"/>
      <c r="M52" s="55"/>
      <c r="N52" s="55"/>
      <c r="O52" s="55"/>
      <c r="P52" s="55"/>
      <c r="Q52" s="1"/>
      <c r="R52" s="1"/>
      <c r="S52" s="1"/>
      <c r="T52" s="1"/>
      <c r="U52" s="1"/>
      <c r="V52" s="1"/>
    </row>
    <row r="53" spans="1:22" s="28" customFormat="1" ht="17.25" customHeight="1">
      <c r="A53" s="1"/>
      <c r="B53" s="1"/>
      <c r="C53" s="1"/>
      <c r="E53" s="1"/>
      <c r="F53" s="1"/>
      <c r="G53" s="14"/>
      <c r="I53" s="55"/>
      <c r="J53" s="55"/>
      <c r="K53" s="55"/>
      <c r="L53" s="55"/>
      <c r="M53" s="55"/>
      <c r="N53" s="55"/>
      <c r="O53" s="55"/>
      <c r="P53" s="55"/>
      <c r="Q53" s="1"/>
      <c r="R53" s="1"/>
      <c r="S53" s="1"/>
      <c r="T53" s="1"/>
      <c r="U53" s="1"/>
      <c r="V53" s="1"/>
    </row>
    <row r="54" spans="1:22" s="28" customFormat="1" ht="17.25" customHeight="1">
      <c r="A54" s="1"/>
      <c r="B54" s="1"/>
      <c r="C54" s="1"/>
      <c r="E54" s="1"/>
      <c r="F54" s="1"/>
      <c r="G54" s="14"/>
      <c r="I54" s="55"/>
      <c r="J54" s="55"/>
      <c r="K54" s="55"/>
      <c r="L54" s="55"/>
      <c r="M54" s="55"/>
      <c r="N54" s="55"/>
      <c r="O54" s="55"/>
      <c r="P54" s="55"/>
      <c r="Q54" s="1"/>
      <c r="R54" s="1"/>
      <c r="S54" s="1"/>
      <c r="T54" s="1"/>
      <c r="U54" s="1"/>
      <c r="V54" s="1"/>
    </row>
    <row r="55" spans="1:22" s="28" customFormat="1" ht="17.25" customHeight="1">
      <c r="A55" s="1"/>
      <c r="B55" s="1"/>
      <c r="C55" s="1"/>
      <c r="E55" s="1"/>
      <c r="F55" s="1"/>
      <c r="G55" s="14"/>
      <c r="I55" s="55"/>
      <c r="J55" s="55"/>
      <c r="K55" s="55"/>
      <c r="L55" s="55"/>
      <c r="M55" s="55"/>
      <c r="N55" s="55"/>
      <c r="O55" s="55"/>
      <c r="P55" s="55"/>
      <c r="Q55" s="1"/>
      <c r="R55" s="1"/>
      <c r="S55" s="1"/>
      <c r="T55" s="1"/>
      <c r="U55" s="1"/>
      <c r="V55" s="1"/>
    </row>
    <row r="56" spans="1:22" s="28" customFormat="1" ht="17.25" customHeight="1">
      <c r="A56" s="1"/>
      <c r="B56" s="1"/>
      <c r="C56" s="1"/>
      <c r="E56" s="1"/>
      <c r="F56" s="1"/>
      <c r="G56" s="14"/>
      <c r="I56" s="55"/>
      <c r="J56" s="55"/>
      <c r="K56" s="55"/>
      <c r="L56" s="55"/>
      <c r="M56" s="55"/>
      <c r="N56" s="55"/>
      <c r="O56" s="55"/>
      <c r="P56" s="55"/>
      <c r="Q56" s="1"/>
      <c r="R56" s="1"/>
      <c r="S56" s="1"/>
      <c r="T56" s="1"/>
      <c r="U56" s="1"/>
      <c r="V56" s="1"/>
    </row>
    <row r="57" spans="1:22" s="28" customFormat="1" ht="17.25" customHeight="1">
      <c r="A57" s="1"/>
      <c r="B57" s="1"/>
      <c r="C57" s="1"/>
      <c r="E57" s="1"/>
      <c r="F57" s="1"/>
      <c r="G57" s="14"/>
      <c r="I57" s="55"/>
      <c r="J57" s="55"/>
      <c r="K57" s="55"/>
      <c r="L57" s="55"/>
      <c r="M57" s="55"/>
      <c r="N57" s="55"/>
      <c r="O57" s="55"/>
      <c r="P57" s="55"/>
      <c r="Q57" s="1"/>
      <c r="R57" s="1"/>
      <c r="S57" s="1"/>
      <c r="T57" s="1"/>
      <c r="U57" s="1"/>
      <c r="V57" s="1"/>
    </row>
    <row r="58" spans="1:22" s="28" customFormat="1" ht="17.25" customHeight="1">
      <c r="A58" s="1"/>
      <c r="B58" s="1"/>
      <c r="C58" s="1"/>
      <c r="E58" s="1"/>
      <c r="F58" s="1"/>
      <c r="G58" s="14"/>
      <c r="I58" s="55"/>
      <c r="J58" s="55"/>
      <c r="K58" s="55"/>
      <c r="L58" s="55"/>
      <c r="M58" s="55"/>
      <c r="N58" s="55"/>
      <c r="O58" s="55"/>
      <c r="P58" s="55"/>
      <c r="Q58" s="1"/>
      <c r="R58" s="1"/>
      <c r="S58" s="1"/>
      <c r="T58" s="1"/>
      <c r="U58" s="1"/>
      <c r="V58" s="1"/>
    </row>
    <row r="59" spans="1:22" s="28" customFormat="1" ht="17.25" customHeight="1">
      <c r="A59" s="1"/>
      <c r="B59" s="1"/>
      <c r="C59" s="1"/>
      <c r="E59" s="1"/>
      <c r="F59" s="1"/>
      <c r="G59" s="14"/>
      <c r="I59" s="55"/>
      <c r="J59" s="55"/>
      <c r="K59" s="55"/>
      <c r="L59" s="55"/>
      <c r="M59" s="55"/>
      <c r="N59" s="55"/>
      <c r="O59" s="55"/>
      <c r="P59" s="55"/>
      <c r="Q59" s="1"/>
      <c r="R59" s="1"/>
      <c r="S59" s="1"/>
      <c r="T59" s="1"/>
      <c r="U59" s="1"/>
      <c r="V59" s="1"/>
    </row>
    <row r="60" spans="1:22" s="28" customFormat="1" ht="17.25" customHeight="1">
      <c r="A60" s="1"/>
      <c r="B60" s="1"/>
      <c r="C60" s="1"/>
      <c r="E60" s="1"/>
      <c r="F60" s="1"/>
      <c r="G60" s="14"/>
      <c r="I60" s="55"/>
      <c r="J60" s="55"/>
      <c r="K60" s="55"/>
      <c r="L60" s="55"/>
      <c r="M60" s="55"/>
      <c r="N60" s="55"/>
      <c r="O60" s="55"/>
      <c r="P60" s="55"/>
      <c r="Q60" s="1"/>
      <c r="R60" s="1"/>
      <c r="S60" s="1"/>
      <c r="T60" s="1"/>
      <c r="U60" s="1"/>
      <c r="V60" s="1"/>
    </row>
    <row r="61" spans="1:22" s="28" customFormat="1" ht="17.25" customHeight="1">
      <c r="A61" s="1"/>
      <c r="B61" s="1"/>
      <c r="C61" s="1"/>
      <c r="E61" s="1"/>
      <c r="F61" s="1"/>
      <c r="G61" s="14"/>
      <c r="I61" s="55"/>
      <c r="J61" s="55"/>
      <c r="K61" s="55"/>
      <c r="L61" s="55"/>
      <c r="M61" s="55"/>
      <c r="N61" s="55"/>
      <c r="O61" s="55"/>
      <c r="P61" s="55"/>
      <c r="Q61" s="1"/>
      <c r="R61" s="1"/>
      <c r="S61" s="1"/>
      <c r="T61" s="1"/>
      <c r="U61" s="1"/>
      <c r="V61" s="1"/>
    </row>
    <row r="62" spans="1:22" s="28" customFormat="1" ht="17.25" customHeight="1">
      <c r="A62" s="1"/>
      <c r="B62" s="1"/>
      <c r="C62" s="1"/>
      <c r="E62" s="1"/>
      <c r="F62" s="1"/>
      <c r="G62" s="14"/>
      <c r="I62" s="55"/>
      <c r="J62" s="55"/>
      <c r="K62" s="55"/>
      <c r="L62" s="55"/>
      <c r="M62" s="55"/>
      <c r="N62" s="55"/>
      <c r="O62" s="55"/>
      <c r="P62" s="55"/>
      <c r="Q62" s="1"/>
      <c r="R62" s="1"/>
      <c r="S62" s="1"/>
      <c r="T62" s="1"/>
      <c r="U62" s="1"/>
      <c r="V62" s="1"/>
    </row>
    <row r="63" spans="1:22" s="28" customFormat="1" ht="17.25" customHeight="1">
      <c r="A63" s="1"/>
      <c r="B63" s="1"/>
      <c r="C63" s="1"/>
      <c r="E63" s="1"/>
      <c r="F63" s="1"/>
      <c r="G63" s="14"/>
      <c r="I63" s="55"/>
      <c r="J63" s="55"/>
      <c r="K63" s="55"/>
      <c r="L63" s="55"/>
      <c r="M63" s="55"/>
      <c r="N63" s="55"/>
      <c r="O63" s="55"/>
      <c r="P63" s="55"/>
      <c r="Q63" s="1"/>
      <c r="R63" s="1"/>
      <c r="S63" s="1"/>
      <c r="T63" s="1"/>
      <c r="U63" s="1"/>
      <c r="V63" s="1"/>
    </row>
    <row r="64" spans="1:22" s="28" customFormat="1" ht="17.25" customHeight="1">
      <c r="A64" s="1"/>
      <c r="B64" s="1"/>
      <c r="C64" s="1"/>
      <c r="E64" s="1"/>
      <c r="F64" s="1"/>
      <c r="G64" s="14"/>
      <c r="I64" s="55"/>
      <c r="J64" s="55"/>
      <c r="K64" s="55"/>
      <c r="L64" s="55"/>
      <c r="M64" s="55"/>
      <c r="N64" s="55"/>
      <c r="O64" s="55"/>
      <c r="P64" s="55"/>
      <c r="Q64" s="1"/>
      <c r="R64" s="1"/>
      <c r="S64" s="1"/>
      <c r="T64" s="1"/>
      <c r="U64" s="1"/>
      <c r="V64" s="1"/>
    </row>
    <row r="65" spans="1:22" s="28" customFormat="1" ht="17.25" customHeight="1">
      <c r="A65" s="1"/>
      <c r="B65" s="1"/>
      <c r="C65" s="1"/>
      <c r="E65" s="1"/>
      <c r="F65" s="1"/>
      <c r="G65" s="14"/>
      <c r="I65" s="55"/>
      <c r="J65" s="55"/>
      <c r="K65" s="55"/>
      <c r="L65" s="55"/>
      <c r="M65" s="55"/>
      <c r="N65" s="55"/>
      <c r="O65" s="55"/>
      <c r="P65" s="55"/>
      <c r="Q65" s="1"/>
      <c r="R65" s="1"/>
      <c r="S65" s="1"/>
      <c r="T65" s="1"/>
      <c r="U65" s="1"/>
      <c r="V65" s="1"/>
    </row>
    <row r="66" spans="1:22" s="28" customFormat="1" ht="17.25" customHeight="1">
      <c r="A66" s="1"/>
      <c r="B66" s="1"/>
      <c r="C66" s="1"/>
      <c r="E66" s="1"/>
      <c r="F66" s="1"/>
      <c r="G66" s="14"/>
      <c r="I66" s="55"/>
      <c r="J66" s="55"/>
      <c r="K66" s="55"/>
      <c r="L66" s="55"/>
      <c r="M66" s="55"/>
      <c r="N66" s="55"/>
      <c r="O66" s="55"/>
      <c r="P66" s="55"/>
      <c r="Q66" s="1"/>
      <c r="R66" s="1"/>
      <c r="S66" s="1"/>
      <c r="T66" s="1"/>
      <c r="U66" s="1"/>
      <c r="V66" s="1"/>
    </row>
    <row r="67" spans="1:22" s="28" customFormat="1" ht="17.25" customHeight="1">
      <c r="A67" s="1"/>
      <c r="B67" s="1"/>
      <c r="C67" s="1"/>
      <c r="E67" s="1"/>
      <c r="F67" s="1"/>
      <c r="G67" s="14"/>
      <c r="I67" s="55"/>
      <c r="J67" s="55"/>
      <c r="K67" s="55"/>
      <c r="L67" s="55"/>
      <c r="M67" s="55"/>
      <c r="N67" s="55"/>
      <c r="O67" s="55"/>
      <c r="P67" s="55"/>
      <c r="Q67" s="1"/>
      <c r="R67" s="1"/>
      <c r="S67" s="1"/>
      <c r="T67" s="1"/>
      <c r="U67" s="1"/>
      <c r="V67" s="1"/>
    </row>
    <row r="68" spans="1:22" s="28" customFormat="1" ht="17.25" customHeight="1">
      <c r="A68" s="1"/>
      <c r="B68" s="1"/>
      <c r="C68" s="1"/>
      <c r="E68" s="1"/>
      <c r="F68" s="1"/>
      <c r="G68" s="14"/>
      <c r="I68" s="55"/>
      <c r="J68" s="55"/>
      <c r="K68" s="55"/>
      <c r="L68" s="55"/>
      <c r="M68" s="55"/>
      <c r="N68" s="55"/>
      <c r="O68" s="55"/>
      <c r="P68" s="55"/>
      <c r="Q68" s="1"/>
      <c r="R68" s="1"/>
      <c r="S68" s="1"/>
      <c r="T68" s="1"/>
      <c r="U68" s="1"/>
      <c r="V68" s="1"/>
    </row>
    <row r="69" spans="1:22" s="28" customFormat="1" ht="17.25" customHeight="1">
      <c r="A69" s="1"/>
      <c r="B69" s="1"/>
      <c r="C69" s="1"/>
      <c r="E69" s="1"/>
      <c r="F69" s="1"/>
      <c r="G69" s="14"/>
      <c r="I69" s="55"/>
      <c r="J69" s="55"/>
      <c r="K69" s="55"/>
      <c r="L69" s="55"/>
      <c r="M69" s="55"/>
      <c r="N69" s="55"/>
      <c r="O69" s="55"/>
      <c r="P69" s="55"/>
      <c r="Q69" s="1"/>
      <c r="R69" s="1"/>
      <c r="S69" s="1"/>
      <c r="T69" s="1"/>
      <c r="U69" s="1"/>
      <c r="V69" s="1"/>
    </row>
    <row r="70" spans="1:22" s="28" customFormat="1" ht="17.25" customHeight="1">
      <c r="A70" s="1"/>
      <c r="B70" s="1"/>
      <c r="C70" s="1"/>
      <c r="E70" s="1"/>
      <c r="F70" s="1"/>
      <c r="G70" s="14"/>
      <c r="I70" s="55"/>
      <c r="J70" s="55"/>
      <c r="K70" s="55"/>
      <c r="L70" s="55"/>
      <c r="M70" s="55"/>
      <c r="N70" s="55"/>
      <c r="O70" s="55"/>
      <c r="P70" s="55"/>
      <c r="Q70" s="1"/>
      <c r="R70" s="1"/>
      <c r="S70" s="1"/>
      <c r="T70" s="1"/>
      <c r="U70" s="1"/>
      <c r="V70" s="1"/>
    </row>
    <row r="71" spans="1:22" s="28" customFormat="1" ht="17.25" customHeight="1">
      <c r="A71" s="1"/>
      <c r="B71" s="1"/>
      <c r="C71" s="1"/>
      <c r="E71" s="1"/>
      <c r="F71" s="1"/>
      <c r="G71" s="14"/>
      <c r="I71" s="55"/>
      <c r="J71" s="55"/>
      <c r="K71" s="55"/>
      <c r="L71" s="55"/>
      <c r="M71" s="55"/>
      <c r="N71" s="55"/>
      <c r="O71" s="55"/>
      <c r="P71" s="55"/>
      <c r="Q71" s="1"/>
      <c r="R71" s="1"/>
      <c r="S71" s="1"/>
      <c r="T71" s="1"/>
      <c r="U71" s="1"/>
      <c r="V71" s="1"/>
    </row>
    <row r="72" spans="1:22" s="28" customFormat="1" ht="17.25" customHeight="1">
      <c r="A72" s="1"/>
      <c r="B72" s="1"/>
      <c r="C72" s="1"/>
      <c r="E72" s="1"/>
      <c r="F72" s="1"/>
      <c r="G72" s="14"/>
      <c r="I72" s="55"/>
      <c r="J72" s="55"/>
      <c r="K72" s="55"/>
      <c r="L72" s="55"/>
      <c r="M72" s="55"/>
      <c r="N72" s="55"/>
      <c r="O72" s="55"/>
      <c r="P72" s="55"/>
      <c r="Q72" s="1"/>
      <c r="R72" s="1"/>
      <c r="S72" s="1"/>
      <c r="T72" s="1"/>
      <c r="U72" s="1"/>
      <c r="V72" s="1"/>
    </row>
    <row r="73" spans="1:22" s="28" customFormat="1" ht="17.25" customHeight="1">
      <c r="A73" s="1"/>
      <c r="B73" s="1"/>
      <c r="C73" s="1"/>
      <c r="E73" s="1"/>
      <c r="F73" s="1"/>
      <c r="G73" s="14"/>
      <c r="I73" s="55"/>
      <c r="J73" s="55"/>
      <c r="K73" s="55"/>
      <c r="L73" s="55"/>
      <c r="M73" s="55"/>
      <c r="N73" s="55"/>
      <c r="O73" s="55"/>
      <c r="P73" s="55"/>
      <c r="Q73" s="1"/>
      <c r="R73" s="1"/>
      <c r="S73" s="1"/>
      <c r="T73" s="1"/>
      <c r="U73" s="1"/>
      <c r="V73" s="1"/>
    </row>
    <row r="74" spans="1:22" s="28" customFormat="1" ht="17.25" customHeight="1">
      <c r="A74" s="1"/>
      <c r="B74" s="1"/>
      <c r="C74" s="1"/>
      <c r="E74" s="1"/>
      <c r="F74" s="1"/>
      <c r="G74" s="14"/>
      <c r="I74" s="55"/>
      <c r="J74" s="55"/>
      <c r="K74" s="55"/>
      <c r="L74" s="55"/>
      <c r="M74" s="55"/>
      <c r="N74" s="55"/>
      <c r="O74" s="55"/>
      <c r="P74" s="55"/>
      <c r="Q74" s="1"/>
      <c r="R74" s="1"/>
      <c r="S74" s="1"/>
      <c r="T74" s="1"/>
      <c r="U74" s="1"/>
      <c r="V74" s="1"/>
    </row>
    <row r="75" spans="1:22" s="28" customFormat="1" ht="17.25" customHeight="1">
      <c r="A75" s="1"/>
      <c r="B75" s="1"/>
      <c r="C75" s="1"/>
      <c r="E75" s="1"/>
      <c r="F75" s="1"/>
      <c r="G75" s="14"/>
      <c r="I75" s="55"/>
      <c r="J75" s="55"/>
      <c r="K75" s="55"/>
      <c r="L75" s="55"/>
      <c r="M75" s="55"/>
      <c r="N75" s="55"/>
      <c r="O75" s="55"/>
      <c r="P75" s="55"/>
      <c r="Q75" s="1"/>
      <c r="R75" s="1"/>
      <c r="S75" s="1"/>
      <c r="T75" s="1"/>
      <c r="U75" s="1"/>
      <c r="V75" s="1"/>
    </row>
    <row r="76" spans="1:22" s="28" customFormat="1" ht="17.25" customHeight="1">
      <c r="A76" s="1"/>
      <c r="B76" s="1"/>
      <c r="C76" s="1"/>
      <c r="E76" s="1"/>
      <c r="F76" s="1"/>
      <c r="G76" s="14"/>
      <c r="I76" s="55"/>
      <c r="J76" s="55"/>
      <c r="K76" s="55"/>
      <c r="L76" s="55"/>
      <c r="M76" s="55"/>
      <c r="N76" s="55"/>
      <c r="O76" s="55"/>
      <c r="P76" s="55"/>
      <c r="Q76" s="1"/>
      <c r="R76" s="1"/>
      <c r="S76" s="1"/>
      <c r="T76" s="1"/>
      <c r="U76" s="1"/>
      <c r="V76" s="1"/>
    </row>
    <row r="77" spans="1:22" s="28" customFormat="1" ht="17.25" customHeight="1">
      <c r="A77" s="1"/>
      <c r="B77" s="1"/>
      <c r="C77" s="1"/>
      <c r="E77" s="1"/>
      <c r="F77" s="1"/>
      <c r="G77" s="14"/>
      <c r="I77" s="55"/>
      <c r="J77" s="55"/>
      <c r="K77" s="55"/>
      <c r="L77" s="55"/>
      <c r="M77" s="55"/>
      <c r="N77" s="55"/>
      <c r="O77" s="55"/>
      <c r="P77" s="55"/>
      <c r="Q77" s="1"/>
      <c r="R77" s="1"/>
      <c r="S77" s="1"/>
      <c r="T77" s="1"/>
      <c r="U77" s="1"/>
      <c r="V77" s="1"/>
    </row>
    <row r="78" spans="1:22" s="28" customFormat="1" ht="17.25" customHeight="1">
      <c r="A78" s="1"/>
      <c r="B78" s="1"/>
      <c r="C78" s="1"/>
      <c r="E78" s="1"/>
      <c r="F78" s="1"/>
      <c r="G78" s="14"/>
      <c r="I78" s="55"/>
      <c r="J78" s="55"/>
      <c r="K78" s="55"/>
      <c r="L78" s="55"/>
      <c r="M78" s="55"/>
      <c r="N78" s="55"/>
      <c r="O78" s="55"/>
      <c r="P78" s="55"/>
      <c r="Q78" s="1"/>
      <c r="R78" s="1"/>
      <c r="S78" s="1"/>
      <c r="T78" s="1"/>
      <c r="U78" s="1"/>
      <c r="V78" s="1"/>
    </row>
    <row r="79" spans="1:22" s="28" customFormat="1" ht="17.25" customHeight="1">
      <c r="A79" s="1"/>
      <c r="B79" s="1"/>
      <c r="C79" s="1"/>
      <c r="E79" s="1"/>
      <c r="F79" s="1"/>
      <c r="G79" s="14"/>
      <c r="I79" s="55"/>
      <c r="J79" s="55"/>
      <c r="K79" s="55"/>
      <c r="L79" s="55"/>
      <c r="M79" s="55"/>
      <c r="N79" s="55"/>
      <c r="O79" s="55"/>
      <c r="P79" s="55"/>
      <c r="Q79" s="1"/>
      <c r="R79" s="1"/>
      <c r="S79" s="1"/>
      <c r="T79" s="1"/>
      <c r="U79" s="1"/>
      <c r="V79" s="1"/>
    </row>
    <row r="80" spans="1:22" s="28" customFormat="1" ht="17.25" customHeight="1">
      <c r="A80" s="1"/>
      <c r="B80" s="1"/>
      <c r="C80" s="1"/>
      <c r="E80" s="1"/>
      <c r="F80" s="1"/>
      <c r="G80" s="14"/>
      <c r="I80" s="55"/>
      <c r="J80" s="55"/>
      <c r="K80" s="55"/>
      <c r="L80" s="55"/>
      <c r="M80" s="55"/>
      <c r="N80" s="55"/>
      <c r="O80" s="55"/>
      <c r="P80" s="55"/>
      <c r="Q80" s="1"/>
      <c r="R80" s="1"/>
      <c r="S80" s="1"/>
      <c r="T80" s="1"/>
      <c r="U80" s="1"/>
      <c r="V80" s="1"/>
    </row>
    <row r="81" spans="1:22" s="28" customFormat="1" ht="17.25" customHeight="1">
      <c r="A81" s="1"/>
      <c r="B81" s="1"/>
      <c r="C81" s="1"/>
      <c r="E81" s="1"/>
      <c r="F81" s="1"/>
      <c r="G81" s="14"/>
      <c r="I81" s="55"/>
      <c r="J81" s="55"/>
      <c r="K81" s="55"/>
      <c r="L81" s="55"/>
      <c r="M81" s="55"/>
      <c r="N81" s="55"/>
      <c r="O81" s="55"/>
      <c r="P81" s="55"/>
      <c r="Q81" s="1"/>
      <c r="R81" s="1"/>
      <c r="S81" s="1"/>
      <c r="T81" s="1"/>
      <c r="U81" s="1"/>
      <c r="V81" s="1"/>
    </row>
    <row r="82" spans="1:22" s="28" customFormat="1" ht="17.25" customHeight="1">
      <c r="A82" s="1"/>
      <c r="B82" s="1"/>
      <c r="C82" s="1"/>
      <c r="E82" s="1"/>
      <c r="F82" s="1"/>
      <c r="G82" s="14"/>
      <c r="I82" s="55"/>
      <c r="J82" s="55"/>
      <c r="K82" s="55"/>
      <c r="L82" s="55"/>
      <c r="M82" s="55"/>
      <c r="N82" s="55"/>
      <c r="O82" s="55"/>
      <c r="P82" s="55"/>
      <c r="Q82" s="1"/>
      <c r="R82" s="1"/>
      <c r="S82" s="1"/>
      <c r="T82" s="1"/>
      <c r="U82" s="1"/>
      <c r="V82" s="1"/>
    </row>
    <row r="83" spans="1:22" s="28" customFormat="1" ht="17.25" customHeight="1">
      <c r="A83" s="1"/>
      <c r="B83" s="1"/>
      <c r="C83" s="1"/>
      <c r="E83" s="1"/>
      <c r="F83" s="1"/>
      <c r="G83" s="14"/>
      <c r="I83" s="55"/>
      <c r="J83" s="55"/>
      <c r="K83" s="55"/>
      <c r="L83" s="55"/>
      <c r="M83" s="55"/>
      <c r="N83" s="55"/>
      <c r="O83" s="55"/>
      <c r="P83" s="55"/>
      <c r="Q83" s="1"/>
      <c r="R83" s="1"/>
      <c r="S83" s="1"/>
      <c r="T83" s="1"/>
      <c r="U83" s="1"/>
      <c r="V83" s="1"/>
    </row>
    <row r="84" spans="1:22" s="28" customFormat="1" ht="17.25" customHeight="1">
      <c r="A84" s="1"/>
      <c r="B84" s="1"/>
      <c r="C84" s="1"/>
      <c r="E84" s="1"/>
      <c r="F84" s="1"/>
      <c r="G84" s="14"/>
      <c r="I84" s="55"/>
      <c r="J84" s="55"/>
      <c r="K84" s="55"/>
      <c r="L84" s="55"/>
      <c r="M84" s="55"/>
      <c r="N84" s="55"/>
      <c r="O84" s="55"/>
      <c r="P84" s="55"/>
      <c r="Q84" s="1"/>
      <c r="R84" s="1"/>
      <c r="S84" s="1"/>
      <c r="T84" s="1"/>
      <c r="U84" s="1"/>
      <c r="V84" s="1"/>
    </row>
    <row r="85" spans="1:22" s="28" customFormat="1" ht="17.25" customHeight="1">
      <c r="A85" s="1"/>
      <c r="B85" s="1"/>
      <c r="C85" s="1"/>
      <c r="E85" s="1"/>
      <c r="F85" s="1"/>
      <c r="G85" s="14"/>
      <c r="I85" s="55"/>
      <c r="J85" s="55"/>
      <c r="K85" s="55"/>
      <c r="L85" s="55"/>
      <c r="M85" s="55"/>
      <c r="N85" s="55"/>
      <c r="O85" s="55"/>
      <c r="P85" s="55"/>
      <c r="Q85" s="1"/>
      <c r="R85" s="1"/>
      <c r="S85" s="1"/>
      <c r="T85" s="1"/>
      <c r="U85" s="1"/>
      <c r="V85" s="1"/>
    </row>
    <row r="86" spans="1:22" s="28" customFormat="1" ht="17.25" customHeight="1">
      <c r="A86" s="1"/>
      <c r="B86" s="1"/>
      <c r="C86" s="1"/>
      <c r="E86" s="1"/>
      <c r="F86" s="1"/>
      <c r="G86" s="14"/>
      <c r="I86" s="55"/>
      <c r="J86" s="55"/>
      <c r="K86" s="55"/>
      <c r="L86" s="55"/>
      <c r="M86" s="55"/>
      <c r="N86" s="55"/>
      <c r="O86" s="55"/>
      <c r="P86" s="55"/>
      <c r="Q86" s="1"/>
      <c r="R86" s="1"/>
      <c r="S86" s="1"/>
      <c r="T86" s="1"/>
      <c r="U86" s="1"/>
      <c r="V86" s="1"/>
    </row>
    <row r="87" spans="1:22" s="28" customFormat="1" ht="17.25" customHeight="1">
      <c r="A87" s="1"/>
      <c r="B87" s="1"/>
      <c r="C87" s="1"/>
      <c r="E87" s="1"/>
      <c r="F87" s="1"/>
      <c r="G87" s="14"/>
      <c r="I87" s="55"/>
      <c r="J87" s="55"/>
      <c r="K87" s="55"/>
      <c r="L87" s="55"/>
      <c r="M87" s="55"/>
      <c r="N87" s="55"/>
      <c r="O87" s="55"/>
      <c r="P87" s="55"/>
      <c r="Q87" s="1"/>
      <c r="R87" s="1"/>
      <c r="S87" s="1"/>
      <c r="T87" s="1"/>
      <c r="U87" s="1"/>
      <c r="V87" s="1"/>
    </row>
    <row r="88" spans="1:22" s="28" customFormat="1" ht="17.25" customHeight="1">
      <c r="A88" s="1"/>
      <c r="B88" s="1"/>
      <c r="C88" s="1"/>
      <c r="E88" s="1"/>
      <c r="F88" s="1"/>
      <c r="G88" s="14"/>
      <c r="I88" s="55"/>
      <c r="J88" s="55"/>
      <c r="K88" s="55"/>
      <c r="L88" s="55"/>
      <c r="M88" s="55"/>
      <c r="N88" s="55"/>
      <c r="O88" s="55"/>
      <c r="P88" s="55"/>
      <c r="Q88" s="1"/>
      <c r="R88" s="1"/>
      <c r="S88" s="1"/>
      <c r="T88" s="1"/>
      <c r="U88" s="1"/>
      <c r="V88" s="1"/>
    </row>
    <row r="89" spans="1:22" s="28" customFormat="1" ht="17.25" customHeight="1">
      <c r="A89" s="1"/>
      <c r="B89" s="1"/>
      <c r="C89" s="1"/>
      <c r="E89" s="1"/>
      <c r="F89" s="1"/>
      <c r="G89" s="14"/>
      <c r="I89" s="55"/>
      <c r="J89" s="55"/>
      <c r="K89" s="55"/>
      <c r="L89" s="55"/>
      <c r="M89" s="55"/>
      <c r="N89" s="55"/>
      <c r="O89" s="55"/>
      <c r="P89" s="55"/>
      <c r="Q89" s="1"/>
      <c r="R89" s="1"/>
      <c r="S89" s="1"/>
      <c r="T89" s="1"/>
      <c r="U89" s="1"/>
      <c r="V89" s="1"/>
    </row>
    <row r="90" spans="1:22" s="28" customFormat="1" ht="17.25" customHeight="1">
      <c r="A90" s="1"/>
      <c r="B90" s="1"/>
      <c r="C90" s="1"/>
      <c r="E90" s="1"/>
      <c r="F90" s="1"/>
      <c r="G90" s="14"/>
      <c r="I90" s="55"/>
      <c r="J90" s="55"/>
      <c r="K90" s="55"/>
      <c r="L90" s="55"/>
      <c r="M90" s="55"/>
      <c r="N90" s="55"/>
      <c r="O90" s="55"/>
      <c r="P90" s="55"/>
      <c r="Q90" s="1"/>
      <c r="R90" s="1"/>
      <c r="S90" s="1"/>
      <c r="T90" s="1"/>
      <c r="U90" s="1"/>
      <c r="V90" s="1"/>
    </row>
    <row r="91" spans="1:22" s="28" customFormat="1" ht="17.25" customHeight="1">
      <c r="A91" s="1"/>
      <c r="B91" s="1"/>
      <c r="C91" s="1"/>
      <c r="E91" s="1"/>
      <c r="F91" s="1"/>
      <c r="G91" s="14"/>
      <c r="I91" s="55"/>
      <c r="J91" s="55"/>
      <c r="K91" s="55"/>
      <c r="L91" s="55"/>
      <c r="M91" s="55"/>
      <c r="N91" s="55"/>
      <c r="O91" s="55"/>
      <c r="P91" s="55"/>
      <c r="Q91" s="1"/>
      <c r="R91" s="1"/>
      <c r="S91" s="1"/>
      <c r="T91" s="1"/>
      <c r="U91" s="1"/>
      <c r="V91" s="1"/>
    </row>
    <row r="92" spans="1:22" s="28" customFormat="1" ht="17.25" customHeight="1">
      <c r="A92" s="1"/>
      <c r="B92" s="1"/>
      <c r="C92" s="1"/>
      <c r="E92" s="1"/>
      <c r="F92" s="1"/>
      <c r="G92" s="14"/>
      <c r="I92" s="55"/>
      <c r="J92" s="55"/>
      <c r="K92" s="55"/>
      <c r="L92" s="55"/>
      <c r="M92" s="55"/>
      <c r="N92" s="55"/>
      <c r="O92" s="55"/>
      <c r="P92" s="55"/>
      <c r="Q92" s="1"/>
      <c r="R92" s="1"/>
      <c r="S92" s="1"/>
      <c r="T92" s="1"/>
      <c r="U92" s="1"/>
      <c r="V92" s="1"/>
    </row>
    <row r="93" spans="1:22" s="28" customFormat="1" ht="17.25" customHeight="1">
      <c r="A93" s="1"/>
      <c r="B93" s="1"/>
      <c r="C93" s="1"/>
      <c r="E93" s="1"/>
      <c r="F93" s="1"/>
      <c r="G93" s="14"/>
      <c r="I93" s="55"/>
      <c r="J93" s="55"/>
      <c r="K93" s="55"/>
      <c r="L93" s="55"/>
      <c r="M93" s="55"/>
      <c r="N93" s="55"/>
      <c r="O93" s="55"/>
      <c r="P93" s="55"/>
      <c r="Q93" s="1"/>
      <c r="R93" s="1"/>
      <c r="S93" s="1"/>
      <c r="T93" s="1"/>
      <c r="U93" s="1"/>
      <c r="V93" s="1"/>
    </row>
    <row r="94" spans="1:22" s="28" customFormat="1" ht="17.25" customHeight="1">
      <c r="A94" s="1"/>
      <c r="B94" s="1"/>
      <c r="C94" s="1"/>
      <c r="E94" s="1"/>
      <c r="F94" s="1"/>
      <c r="G94" s="14"/>
      <c r="I94" s="55"/>
      <c r="J94" s="55"/>
      <c r="K94" s="55"/>
      <c r="L94" s="55"/>
      <c r="M94" s="55"/>
      <c r="N94" s="55"/>
      <c r="O94" s="55"/>
      <c r="P94" s="55"/>
      <c r="Q94" s="1"/>
      <c r="R94" s="1"/>
      <c r="S94" s="1"/>
      <c r="T94" s="1"/>
      <c r="U94" s="1"/>
      <c r="V94" s="1"/>
    </row>
    <row r="95" spans="1:22" s="28" customFormat="1" ht="17.25" customHeight="1">
      <c r="A95" s="1"/>
      <c r="B95" s="1"/>
      <c r="C95" s="1"/>
      <c r="E95" s="1"/>
      <c r="F95" s="1"/>
      <c r="G95" s="14"/>
      <c r="I95" s="55"/>
      <c r="J95" s="55"/>
      <c r="K95" s="55"/>
      <c r="L95" s="55"/>
      <c r="M95" s="55"/>
      <c r="N95" s="55"/>
      <c r="O95" s="55"/>
      <c r="P95" s="55"/>
      <c r="Q95" s="1"/>
      <c r="R95" s="1"/>
      <c r="S95" s="1"/>
      <c r="T95" s="1"/>
      <c r="U95" s="1"/>
      <c r="V95" s="1"/>
    </row>
    <row r="96" spans="1:22" s="28" customFormat="1" ht="17.25" customHeight="1">
      <c r="A96" s="1"/>
      <c r="B96" s="1"/>
      <c r="C96" s="1"/>
      <c r="E96" s="1"/>
      <c r="F96" s="1"/>
      <c r="G96" s="14"/>
      <c r="I96" s="55"/>
      <c r="J96" s="55"/>
      <c r="K96" s="55"/>
      <c r="L96" s="55"/>
      <c r="M96" s="55"/>
      <c r="N96" s="55"/>
      <c r="O96" s="55"/>
      <c r="P96" s="55"/>
      <c r="Q96" s="1"/>
      <c r="R96" s="1"/>
      <c r="S96" s="1"/>
      <c r="T96" s="1"/>
      <c r="U96" s="1"/>
      <c r="V96" s="1"/>
    </row>
    <row r="97" spans="1:22" s="28" customFormat="1" ht="17.25" customHeight="1">
      <c r="A97" s="1"/>
      <c r="B97" s="1"/>
      <c r="C97" s="1"/>
      <c r="E97" s="1"/>
      <c r="F97" s="1"/>
      <c r="G97" s="14"/>
      <c r="I97" s="55"/>
      <c r="J97" s="55"/>
      <c r="K97" s="55"/>
      <c r="L97" s="55"/>
      <c r="M97" s="55"/>
      <c r="N97" s="55"/>
      <c r="O97" s="55"/>
      <c r="P97" s="55"/>
      <c r="Q97" s="1"/>
      <c r="R97" s="1"/>
      <c r="S97" s="1"/>
      <c r="T97" s="1"/>
      <c r="U97" s="1"/>
      <c r="V97" s="1"/>
    </row>
    <row r="98" spans="1:22" s="28" customFormat="1" ht="17.25" customHeight="1">
      <c r="A98" s="1"/>
      <c r="B98" s="1"/>
      <c r="C98" s="1"/>
      <c r="E98" s="1"/>
      <c r="F98" s="1"/>
      <c r="G98" s="14"/>
      <c r="I98" s="55"/>
      <c r="J98" s="55"/>
      <c r="K98" s="55"/>
      <c r="L98" s="55"/>
      <c r="M98" s="55"/>
      <c r="N98" s="55"/>
      <c r="O98" s="55"/>
      <c r="P98" s="55"/>
      <c r="Q98" s="1"/>
      <c r="R98" s="1"/>
      <c r="S98" s="1"/>
      <c r="T98" s="1"/>
      <c r="U98" s="1"/>
      <c r="V98" s="1"/>
    </row>
    <row r="99" spans="1:22" s="28" customFormat="1" ht="17.25" customHeight="1">
      <c r="A99" s="1"/>
      <c r="B99" s="1"/>
      <c r="C99" s="1"/>
      <c r="E99" s="1"/>
      <c r="F99" s="1"/>
      <c r="G99" s="14"/>
      <c r="I99" s="55"/>
      <c r="J99" s="55"/>
      <c r="K99" s="55"/>
      <c r="L99" s="55"/>
      <c r="M99" s="55"/>
      <c r="N99" s="55"/>
      <c r="O99" s="55"/>
      <c r="P99" s="55"/>
      <c r="Q99" s="1"/>
      <c r="R99" s="1"/>
      <c r="S99" s="1"/>
      <c r="T99" s="1"/>
      <c r="U99" s="1"/>
      <c r="V99" s="1"/>
    </row>
    <row r="100" spans="1:22" s="28" customFormat="1" ht="17.25" customHeight="1">
      <c r="A100" s="1"/>
      <c r="B100" s="1"/>
      <c r="C100" s="1"/>
      <c r="E100" s="1"/>
      <c r="F100" s="1"/>
      <c r="G100" s="14"/>
      <c r="I100" s="55"/>
      <c r="J100" s="55"/>
      <c r="K100" s="55"/>
      <c r="L100" s="55"/>
      <c r="M100" s="55"/>
      <c r="N100" s="55"/>
      <c r="O100" s="55"/>
      <c r="P100" s="55"/>
      <c r="Q100" s="1"/>
      <c r="R100" s="1"/>
      <c r="S100" s="1"/>
      <c r="T100" s="1"/>
      <c r="U100" s="1"/>
      <c r="V100" s="1"/>
    </row>
    <row r="101" spans="1:22" s="28" customFormat="1" ht="17.25" customHeight="1">
      <c r="A101" s="1"/>
      <c r="B101" s="1"/>
      <c r="C101" s="1"/>
      <c r="E101" s="1"/>
      <c r="F101" s="1"/>
      <c r="G101" s="14"/>
      <c r="I101" s="55"/>
      <c r="J101" s="55"/>
      <c r="K101" s="55"/>
      <c r="L101" s="55"/>
      <c r="M101" s="55"/>
      <c r="N101" s="55"/>
      <c r="O101" s="55"/>
      <c r="P101" s="55"/>
      <c r="Q101" s="1"/>
      <c r="R101" s="1"/>
      <c r="S101" s="1"/>
      <c r="T101" s="1"/>
      <c r="U101" s="1"/>
      <c r="V101" s="1"/>
    </row>
    <row r="102" spans="1:22" s="28" customFormat="1" ht="17.25" customHeight="1">
      <c r="A102" s="1"/>
      <c r="B102" s="1"/>
      <c r="C102" s="1"/>
      <c r="E102" s="1"/>
      <c r="F102" s="1"/>
      <c r="G102" s="14"/>
      <c r="I102" s="55"/>
      <c r="J102" s="55"/>
      <c r="K102" s="55"/>
      <c r="L102" s="55"/>
      <c r="M102" s="55"/>
      <c r="N102" s="55"/>
      <c r="O102" s="55"/>
      <c r="P102" s="55"/>
      <c r="Q102" s="1"/>
      <c r="R102" s="1"/>
      <c r="S102" s="1"/>
      <c r="T102" s="1"/>
      <c r="U102" s="1"/>
      <c r="V102" s="1"/>
    </row>
    <row r="103" spans="1:22" s="28" customFormat="1" ht="17.25" customHeight="1">
      <c r="A103" s="1"/>
      <c r="B103" s="1"/>
      <c r="C103" s="1"/>
      <c r="E103" s="1"/>
      <c r="F103" s="1"/>
      <c r="G103" s="14"/>
      <c r="I103" s="55"/>
      <c r="J103" s="55"/>
      <c r="K103" s="55"/>
      <c r="L103" s="55"/>
      <c r="M103" s="55"/>
      <c r="N103" s="55"/>
      <c r="O103" s="55"/>
      <c r="P103" s="55"/>
      <c r="Q103" s="1"/>
      <c r="R103" s="1"/>
      <c r="S103" s="1"/>
      <c r="T103" s="1"/>
      <c r="U103" s="1"/>
      <c r="V103" s="1"/>
    </row>
    <row r="104" spans="1:22" s="28" customFormat="1" ht="17.25" customHeight="1">
      <c r="A104" s="1"/>
      <c r="B104" s="1"/>
      <c r="C104" s="1"/>
      <c r="E104" s="1"/>
      <c r="F104" s="1"/>
      <c r="G104" s="14"/>
      <c r="I104" s="55"/>
      <c r="J104" s="55"/>
      <c r="K104" s="55"/>
      <c r="L104" s="55"/>
      <c r="M104" s="55"/>
      <c r="N104" s="55"/>
      <c r="O104" s="55"/>
      <c r="P104" s="55"/>
      <c r="Q104" s="1"/>
      <c r="R104" s="1"/>
      <c r="S104" s="1"/>
      <c r="T104" s="1"/>
      <c r="U104" s="1"/>
      <c r="V104" s="1"/>
    </row>
    <row r="105" spans="1:22" s="28" customFormat="1" ht="17.25" customHeight="1">
      <c r="A105" s="1"/>
      <c r="B105" s="1"/>
      <c r="C105" s="1"/>
      <c r="E105" s="1"/>
      <c r="F105" s="1"/>
      <c r="G105" s="14"/>
      <c r="I105" s="55"/>
      <c r="J105" s="55"/>
      <c r="K105" s="55"/>
      <c r="L105" s="55"/>
      <c r="M105" s="55"/>
      <c r="N105" s="55"/>
      <c r="O105" s="55"/>
      <c r="P105" s="55"/>
      <c r="Q105" s="1"/>
      <c r="R105" s="1"/>
      <c r="S105" s="1"/>
      <c r="T105" s="1"/>
      <c r="U105" s="1"/>
      <c r="V105" s="1"/>
    </row>
    <row r="106" spans="1:22" s="28" customFormat="1" ht="17.25" customHeight="1">
      <c r="A106" s="1"/>
      <c r="B106" s="1"/>
      <c r="C106" s="1"/>
      <c r="E106" s="1"/>
      <c r="F106" s="1"/>
      <c r="G106" s="14"/>
      <c r="I106" s="55"/>
      <c r="J106" s="55"/>
      <c r="K106" s="55"/>
      <c r="L106" s="55"/>
      <c r="M106" s="55"/>
      <c r="N106" s="55"/>
      <c r="O106" s="55"/>
      <c r="P106" s="55"/>
      <c r="Q106" s="1"/>
      <c r="R106" s="1"/>
      <c r="S106" s="1"/>
      <c r="T106" s="1"/>
      <c r="U106" s="1"/>
      <c r="V106" s="1"/>
    </row>
    <row r="107" spans="1:22" s="28" customFormat="1" ht="17.25" customHeight="1">
      <c r="A107" s="1"/>
      <c r="B107" s="1"/>
      <c r="C107" s="1"/>
      <c r="E107" s="1"/>
      <c r="F107" s="1"/>
      <c r="G107" s="14"/>
      <c r="I107" s="55"/>
      <c r="J107" s="55"/>
      <c r="K107" s="55"/>
      <c r="L107" s="55"/>
      <c r="M107" s="55"/>
      <c r="N107" s="55"/>
      <c r="O107" s="55"/>
      <c r="P107" s="55"/>
      <c r="Q107" s="1"/>
      <c r="R107" s="1"/>
      <c r="S107" s="1"/>
      <c r="T107" s="1"/>
      <c r="U107" s="1"/>
      <c r="V107" s="1"/>
    </row>
    <row r="108" spans="1:22" s="28" customFormat="1" ht="17.25" customHeight="1">
      <c r="A108" s="1"/>
      <c r="B108" s="1"/>
      <c r="C108" s="1"/>
      <c r="E108" s="1"/>
      <c r="F108" s="1"/>
      <c r="G108" s="14"/>
      <c r="I108" s="55"/>
      <c r="J108" s="55"/>
      <c r="K108" s="55"/>
      <c r="L108" s="55"/>
      <c r="M108" s="55"/>
      <c r="N108" s="55"/>
      <c r="O108" s="55"/>
      <c r="P108" s="55"/>
      <c r="Q108" s="1"/>
      <c r="R108" s="1"/>
      <c r="S108" s="1"/>
      <c r="T108" s="1"/>
      <c r="U108" s="1"/>
      <c r="V108" s="1"/>
    </row>
    <row r="109" spans="1:22" s="28" customFormat="1" ht="17.25" customHeight="1">
      <c r="A109" s="1"/>
      <c r="B109" s="1"/>
      <c r="C109" s="1"/>
      <c r="E109" s="1"/>
      <c r="F109" s="1"/>
      <c r="G109" s="14"/>
      <c r="I109" s="55"/>
      <c r="J109" s="55"/>
      <c r="K109" s="55"/>
      <c r="L109" s="55"/>
      <c r="M109" s="55"/>
      <c r="N109" s="55"/>
      <c r="O109" s="55"/>
      <c r="P109" s="55"/>
      <c r="Q109" s="1"/>
      <c r="R109" s="1"/>
      <c r="S109" s="1"/>
      <c r="T109" s="1"/>
      <c r="U109" s="1"/>
      <c r="V109" s="1"/>
    </row>
    <row r="110" spans="1:22" s="28" customFormat="1" ht="17.25" customHeight="1">
      <c r="A110" s="1"/>
      <c r="B110" s="1"/>
      <c r="C110" s="1"/>
      <c r="E110" s="1"/>
      <c r="F110" s="1"/>
      <c r="G110" s="14"/>
      <c r="I110" s="55"/>
      <c r="J110" s="55"/>
      <c r="K110" s="55"/>
      <c r="L110" s="55"/>
      <c r="M110" s="55"/>
      <c r="N110" s="55"/>
      <c r="O110" s="55"/>
      <c r="P110" s="55"/>
      <c r="Q110" s="1"/>
      <c r="R110" s="1"/>
      <c r="S110" s="1"/>
      <c r="T110" s="1"/>
      <c r="U110" s="1"/>
      <c r="V110" s="1"/>
    </row>
    <row r="111" spans="1:22" s="28" customFormat="1" ht="17.25" customHeight="1">
      <c r="A111" s="1"/>
      <c r="B111" s="1"/>
      <c r="C111" s="1"/>
      <c r="E111" s="1"/>
      <c r="F111" s="1"/>
      <c r="G111" s="14"/>
      <c r="I111" s="55"/>
      <c r="J111" s="55"/>
      <c r="K111" s="55"/>
      <c r="L111" s="55"/>
      <c r="M111" s="55"/>
      <c r="N111" s="55"/>
      <c r="O111" s="55"/>
      <c r="P111" s="55"/>
      <c r="Q111" s="1"/>
      <c r="R111" s="1"/>
      <c r="S111" s="1"/>
      <c r="T111" s="1"/>
      <c r="U111" s="1"/>
      <c r="V111" s="1"/>
    </row>
    <row r="112" spans="1:22" s="28" customFormat="1" ht="17.25" customHeight="1">
      <c r="A112" s="1"/>
      <c r="B112" s="1"/>
      <c r="C112" s="1"/>
      <c r="E112" s="1"/>
      <c r="F112" s="1"/>
      <c r="G112" s="14"/>
      <c r="I112" s="55"/>
      <c r="J112" s="55"/>
      <c r="K112" s="55"/>
      <c r="L112" s="55"/>
      <c r="M112" s="55"/>
      <c r="N112" s="55"/>
      <c r="O112" s="55"/>
      <c r="P112" s="55"/>
      <c r="Q112" s="1"/>
      <c r="R112" s="1"/>
      <c r="S112" s="1"/>
      <c r="T112" s="1"/>
      <c r="U112" s="1"/>
      <c r="V112" s="1"/>
    </row>
    <row r="113" spans="1:22" s="28" customFormat="1" ht="17.25" customHeight="1">
      <c r="A113" s="1"/>
      <c r="B113" s="1"/>
      <c r="C113" s="1"/>
      <c r="E113" s="1"/>
      <c r="F113" s="1"/>
      <c r="G113" s="14"/>
      <c r="I113" s="55"/>
      <c r="J113" s="55"/>
      <c r="K113" s="55"/>
      <c r="L113" s="55"/>
      <c r="M113" s="55"/>
      <c r="N113" s="55"/>
      <c r="O113" s="55"/>
      <c r="P113" s="55"/>
      <c r="Q113" s="1"/>
      <c r="R113" s="1"/>
      <c r="S113" s="1"/>
      <c r="T113" s="1"/>
      <c r="U113" s="1"/>
      <c r="V113" s="1"/>
    </row>
    <row r="114" spans="1:22" s="28" customFormat="1" ht="17.25" customHeight="1">
      <c r="A114" s="1"/>
      <c r="B114" s="1"/>
      <c r="C114" s="1"/>
      <c r="E114" s="1"/>
      <c r="F114" s="1"/>
      <c r="G114" s="14"/>
      <c r="I114" s="55"/>
      <c r="J114" s="55"/>
      <c r="K114" s="55"/>
      <c r="L114" s="55"/>
      <c r="M114" s="55"/>
      <c r="N114" s="55"/>
      <c r="O114" s="55"/>
      <c r="P114" s="55"/>
      <c r="Q114" s="1"/>
      <c r="R114" s="1"/>
      <c r="S114" s="1"/>
      <c r="T114" s="1"/>
      <c r="U114" s="1"/>
      <c r="V114" s="1"/>
    </row>
    <row r="115" spans="1:22" s="28" customFormat="1" ht="17.25" customHeight="1">
      <c r="A115" s="1"/>
      <c r="B115" s="1"/>
      <c r="C115" s="1"/>
      <c r="E115" s="1"/>
      <c r="F115" s="1"/>
      <c r="G115" s="14"/>
      <c r="I115" s="55"/>
      <c r="J115" s="55"/>
      <c r="K115" s="55"/>
      <c r="L115" s="55"/>
      <c r="M115" s="55"/>
      <c r="N115" s="55"/>
      <c r="O115" s="55"/>
      <c r="P115" s="55"/>
      <c r="Q115" s="1"/>
      <c r="R115" s="1"/>
      <c r="S115" s="1"/>
      <c r="T115" s="1"/>
      <c r="U115" s="1"/>
      <c r="V115" s="1"/>
    </row>
    <row r="116" spans="1:22" s="28" customFormat="1" ht="17.25" customHeight="1">
      <c r="A116" s="1"/>
      <c r="B116" s="1"/>
      <c r="C116" s="1"/>
      <c r="E116" s="1"/>
      <c r="F116" s="1"/>
      <c r="G116" s="14"/>
      <c r="I116" s="55"/>
      <c r="J116" s="55"/>
      <c r="K116" s="55"/>
      <c r="L116" s="55"/>
      <c r="M116" s="55"/>
      <c r="N116" s="55"/>
      <c r="O116" s="55"/>
      <c r="P116" s="55"/>
      <c r="Q116" s="1"/>
      <c r="R116" s="1"/>
      <c r="S116" s="1"/>
      <c r="T116" s="1"/>
      <c r="U116" s="1"/>
      <c r="V116" s="1"/>
    </row>
    <row r="117" spans="1:22" s="28" customFormat="1" ht="17.25" customHeight="1">
      <c r="A117" s="1"/>
      <c r="B117" s="1"/>
      <c r="C117" s="1"/>
      <c r="E117" s="1"/>
      <c r="F117" s="1"/>
      <c r="G117" s="14"/>
      <c r="I117" s="55"/>
      <c r="J117" s="55"/>
      <c r="K117" s="55"/>
      <c r="L117" s="55"/>
      <c r="M117" s="55"/>
      <c r="N117" s="55"/>
      <c r="O117" s="55"/>
      <c r="P117" s="55"/>
      <c r="Q117" s="1"/>
      <c r="R117" s="1"/>
      <c r="S117" s="1"/>
      <c r="T117" s="1"/>
      <c r="U117" s="1"/>
      <c r="V117" s="1"/>
    </row>
    <row r="118" spans="1:22" s="28" customFormat="1" ht="17.25" customHeight="1">
      <c r="A118" s="1"/>
      <c r="B118" s="1"/>
      <c r="C118" s="1"/>
      <c r="E118" s="1"/>
      <c r="F118" s="1"/>
      <c r="G118" s="14"/>
      <c r="I118" s="55"/>
      <c r="J118" s="55"/>
      <c r="K118" s="55"/>
      <c r="L118" s="55"/>
      <c r="M118" s="55"/>
      <c r="N118" s="55"/>
      <c r="O118" s="55"/>
      <c r="P118" s="55"/>
      <c r="Q118" s="1"/>
      <c r="R118" s="1"/>
      <c r="S118" s="1"/>
      <c r="T118" s="1"/>
      <c r="U118" s="1"/>
      <c r="V118" s="1"/>
    </row>
    <row r="119" spans="1:22" s="28" customFormat="1" ht="17.25" customHeight="1">
      <c r="A119" s="1"/>
      <c r="B119" s="1"/>
      <c r="C119" s="1"/>
      <c r="E119" s="1"/>
      <c r="F119" s="1"/>
      <c r="G119" s="14"/>
      <c r="I119" s="55"/>
      <c r="J119" s="55"/>
      <c r="K119" s="55"/>
      <c r="L119" s="55"/>
      <c r="M119" s="55"/>
      <c r="N119" s="55"/>
      <c r="O119" s="55"/>
      <c r="P119" s="55"/>
      <c r="Q119" s="1"/>
      <c r="R119" s="1"/>
      <c r="S119" s="1"/>
      <c r="T119" s="1"/>
      <c r="U119" s="1"/>
      <c r="V119" s="1"/>
    </row>
    <row r="120" spans="1:22" s="28" customFormat="1" ht="17.25" customHeight="1">
      <c r="A120" s="1"/>
      <c r="B120" s="1"/>
      <c r="C120" s="1"/>
      <c r="E120" s="1"/>
      <c r="F120" s="1"/>
      <c r="G120" s="14"/>
      <c r="I120" s="55"/>
      <c r="J120" s="55"/>
      <c r="K120" s="55"/>
      <c r="L120" s="55"/>
      <c r="M120" s="55"/>
      <c r="N120" s="55"/>
      <c r="O120" s="55"/>
      <c r="P120" s="55"/>
      <c r="Q120" s="1"/>
      <c r="R120" s="1"/>
      <c r="S120" s="1"/>
      <c r="T120" s="1"/>
      <c r="U120" s="1"/>
      <c r="V120" s="1"/>
    </row>
  </sheetData>
  <autoFilter ref="A1:V18"/>
  <phoneticPr fontId="63" type="noConversion"/>
  <pageMargins left="0.19685039370078741" right="0.19685039370078741" top="0.74803149606299213" bottom="0.74803149606299213" header="0.31496062992125984" footer="0.31496062992125984"/>
  <pageSetup paperSize="9" scale="2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ORIGINAL PO Q'TY</vt:lpstr>
      <vt:lpstr>TOTAL Q'TY</vt:lpstr>
      <vt:lpstr>ALREADY SHIPMENT</vt:lpstr>
      <vt:lpstr>carton size</vt:lpstr>
      <vt:lpstr>4.9</vt:lpstr>
      <vt:lpstr>4.30</vt:lpstr>
      <vt:lpstr>5.16</vt:lpstr>
      <vt:lpstr>6.11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2019-07-30T00:35:34Z</cp:lastPrinted>
  <dcterms:created xsi:type="dcterms:W3CDTF">2015-12-28T00:31:39Z</dcterms:created>
  <dcterms:modified xsi:type="dcterms:W3CDTF">2022-03-30T14:10:50Z</dcterms:modified>
</cp:coreProperties>
</file>